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6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</sheets>
  <definedNames>
    <definedName name="_xlnm.Print_Area" localSheetId="1">'Durchgangszeiten'!$A$1:$L$29</definedName>
    <definedName name="_xlnm.Print_Area" localSheetId="0">'Ergebnis'!$A$1:$I$38</definedName>
    <definedName name="_xlnm.Print_Titles" localSheetId="4">'Startnummernliste'!$1:$3</definedName>
  </definedNames>
  <calcPr fullCalcOnLoad="1"/>
</workbook>
</file>

<file path=xl/sharedStrings.xml><?xml version="1.0" encoding="utf-8"?>
<sst xmlns="http://schemas.openxmlformats.org/spreadsheetml/2006/main" count="77" uniqueCount="66">
  <si>
    <t xml:space="preserve">Platz </t>
  </si>
  <si>
    <t>Name</t>
  </si>
  <si>
    <t>Gesamt</t>
  </si>
  <si>
    <t>Schwimmen</t>
  </si>
  <si>
    <t>Rad</t>
  </si>
  <si>
    <t>Laufen</t>
  </si>
  <si>
    <t>© www.free-eagle.at</t>
  </si>
  <si>
    <t>Durchgangszeiten, inkl. Platzierungen</t>
  </si>
  <si>
    <t>Startzeit:</t>
  </si>
  <si>
    <t>Name                                                nach</t>
  </si>
  <si>
    <t>St. Nr.</t>
  </si>
  <si>
    <t>Swim</t>
  </si>
  <si>
    <t>1. Wechsel</t>
  </si>
  <si>
    <t>2. Wechsel</t>
  </si>
  <si>
    <t>Endzeit</t>
  </si>
  <si>
    <t>Wechselzeiten</t>
  </si>
  <si>
    <t>Platz</t>
  </si>
  <si>
    <t>Durchgangszeiten</t>
  </si>
  <si>
    <t>Ende Swim</t>
  </si>
  <si>
    <t>Start Rad</t>
  </si>
  <si>
    <t>Ende Rad</t>
  </si>
  <si>
    <t>Start Lauf</t>
  </si>
  <si>
    <t>Ende Lauf</t>
  </si>
  <si>
    <t>St.Nr</t>
  </si>
  <si>
    <t>Walter Fasching</t>
  </si>
  <si>
    <t>Thomas Gössl</t>
  </si>
  <si>
    <t>Alexander Heili</t>
  </si>
  <si>
    <t>Reinhard Gererstorfer</t>
  </si>
  <si>
    <t>Kurt Schmidmayer</t>
  </si>
  <si>
    <t>Jürgen Heger</t>
  </si>
  <si>
    <t>Stefan Fritz</t>
  </si>
  <si>
    <t>Paul Richter</t>
  </si>
  <si>
    <t>Jürgen Grubek</t>
  </si>
  <si>
    <t>Kurt Körner</t>
  </si>
  <si>
    <t>Christian Reichenvater</t>
  </si>
  <si>
    <t>Andi Rettegi</t>
  </si>
  <si>
    <t>Klaus Lukaseder</t>
  </si>
  <si>
    <t>Matthias Doubek</t>
  </si>
  <si>
    <t>Georg Weber</t>
  </si>
  <si>
    <t>Fraunz Heily</t>
  </si>
  <si>
    <t>Johann Steiner</t>
  </si>
  <si>
    <t>Jürgen Haiderer</t>
  </si>
  <si>
    <t>Walter Lima</t>
  </si>
  <si>
    <t>Harald Kaufmann</t>
  </si>
  <si>
    <t>Bernd Höfinger</t>
  </si>
  <si>
    <t>Reto Bühler</t>
  </si>
  <si>
    <t>Max Berndl</t>
  </si>
  <si>
    <t>Bernd Mayr</t>
  </si>
  <si>
    <t>Markus Oswald</t>
  </si>
  <si>
    <t>Wolfgang Zuser</t>
  </si>
  <si>
    <t>Starterliste Thayatal Man 2015</t>
  </si>
  <si>
    <t>Michi Gössl</t>
  </si>
  <si>
    <t>Andi Gössl</t>
  </si>
  <si>
    <t>Angelika Oswald</t>
  </si>
  <si>
    <t>Barbara Lima</t>
  </si>
  <si>
    <t>Flora - Walter - Leni Zobernik</t>
  </si>
  <si>
    <t>Matthias Maier</t>
  </si>
  <si>
    <t>Martin Stumpf</t>
  </si>
  <si>
    <t>Klaus Garschal - Ramharter - Andras Lackner</t>
  </si>
  <si>
    <t>Markus Reichenvater</t>
  </si>
  <si>
    <t xml:space="preserve">14. Thayatal Man </t>
  </si>
  <si>
    <t>Drosendorf, 1.8.2015</t>
  </si>
  <si>
    <t>500 m Schwimmen / 20,1 km Radfahren / 5000 m Laufen</t>
  </si>
  <si>
    <t>Stand: 2.8.2015, 23:00h</t>
  </si>
  <si>
    <t>Zeitaufzeichnungen: Martina Kaufmann, Silvia Zobernik, Peter Richter, Klaus Kaiser</t>
  </si>
  <si>
    <t>Eingabe und Auswertung: WadlJürgen &amp; Paolo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</si>
</sst>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:ss"/>
    <numFmt numFmtId="165" formatCode="h:mm:ss"/>
  </numFmts>
  <fonts count="42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6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46" fontId="3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4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21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19" fontId="0" fillId="33" borderId="14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65" fontId="0" fillId="33" borderId="14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9" fontId="0" fillId="33" borderId="16" xfId="0" applyNumberFormat="1" applyFon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0" fillId="33" borderId="1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9" fontId="0" fillId="33" borderId="0" xfId="0" applyNumberFormat="1" applyFont="1" applyFill="1" applyBorder="1" applyAlignment="1">
      <alignment horizontal="center"/>
    </xf>
    <xf numFmtId="19" fontId="1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0" fillId="0" borderId="10" xfId="0" applyFont="1" applyBorder="1" applyAlignment="1">
      <alignment/>
    </xf>
    <xf numFmtId="21" fontId="1" fillId="33" borderId="0" xfId="0" applyNumberFormat="1" applyFont="1" applyFill="1" applyAlignment="1">
      <alignment horizontal="center"/>
    </xf>
    <xf numFmtId="21" fontId="1" fillId="33" borderId="0" xfId="0" applyNumberFormat="1" applyFont="1" applyFill="1" applyAlignment="1">
      <alignment/>
    </xf>
    <xf numFmtId="45" fontId="1" fillId="33" borderId="0" xfId="0" applyNumberFormat="1" applyFont="1" applyFill="1" applyBorder="1" applyAlignment="1">
      <alignment horizontal="center"/>
    </xf>
    <xf numFmtId="21" fontId="1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1" fontId="1" fillId="0" borderId="0" xfId="0" applyNumberFormat="1" applyFont="1" applyAlignment="1">
      <alignment horizontal="left"/>
    </xf>
    <xf numFmtId="165" fontId="1" fillId="33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165" fontId="0" fillId="33" borderId="24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165" fontId="0" fillId="33" borderId="26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165" fontId="0" fillId="33" borderId="27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zoomScale="80" zoomScaleNormal="80" zoomScaleSheetLayoutView="5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4.140625" style="3" customWidth="1"/>
    <col min="12" max="12" width="4.00390625" style="3" customWidth="1"/>
    <col min="13" max="13" width="7.7109375" style="3" customWidth="1"/>
    <col min="14" max="14" width="8.7109375" style="3" customWidth="1"/>
    <col min="15" max="15" width="16.00390625" style="3" customWidth="1"/>
    <col min="16" max="16" width="13.140625" style="3" customWidth="1"/>
    <col min="17" max="17" width="11.140625" style="3" customWidth="1"/>
    <col min="18" max="18" width="7.57421875" style="3" customWidth="1"/>
    <col min="19" max="19" width="9.421875" style="3" customWidth="1"/>
    <col min="20" max="21" width="11.00390625" style="3" customWidth="1"/>
    <col min="22" max="24" width="11.421875" style="4" customWidth="1"/>
    <col min="25" max="16384" width="11.421875" style="1" customWidth="1"/>
  </cols>
  <sheetData>
    <row r="1" spans="1:9" ht="30" customHeight="1">
      <c r="A1" s="86" t="s">
        <v>60</v>
      </c>
      <c r="B1" s="86"/>
      <c r="C1" s="86"/>
      <c r="D1" s="86"/>
      <c r="E1" s="86"/>
      <c r="F1" s="86"/>
      <c r="G1" s="86"/>
      <c r="H1" s="86"/>
      <c r="I1" s="86"/>
    </row>
    <row r="2" spans="1:9" ht="15.75">
      <c r="A2" s="87" t="s">
        <v>61</v>
      </c>
      <c r="B2" s="87"/>
      <c r="C2" s="87"/>
      <c r="D2" s="87"/>
      <c r="E2" s="87"/>
      <c r="F2" s="87"/>
      <c r="G2" s="87"/>
      <c r="H2" s="87"/>
      <c r="I2" s="87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88" t="s">
        <v>62</v>
      </c>
      <c r="B4" s="88"/>
      <c r="C4" s="88"/>
      <c r="D4" s="88"/>
      <c r="E4" s="88"/>
      <c r="F4" s="88"/>
      <c r="G4" s="88"/>
      <c r="H4" s="88"/>
      <c r="I4" s="88"/>
    </row>
    <row r="5" ht="15">
      <c r="A5" s="2"/>
    </row>
    <row r="6" spans="1:21" ht="25.5" customHeight="1">
      <c r="A6" s="2" t="s">
        <v>0</v>
      </c>
      <c r="B6" s="1" t="s">
        <v>1</v>
      </c>
      <c r="C6" s="2" t="s">
        <v>2</v>
      </c>
      <c r="D6" s="89" t="s">
        <v>3</v>
      </c>
      <c r="E6" s="89"/>
      <c r="F6" s="89" t="s">
        <v>4</v>
      </c>
      <c r="G6" s="89"/>
      <c r="H6" s="89" t="s">
        <v>5</v>
      </c>
      <c r="I6" s="89"/>
      <c r="J6" s="1"/>
      <c r="R6" s="4"/>
      <c r="S6" s="4"/>
      <c r="T6" s="4"/>
      <c r="U6" s="4"/>
    </row>
    <row r="7" spans="1:21" ht="25.5" customHeight="1">
      <c r="A7" s="6">
        <f>RANK(C7,C$7:C$42,1)</f>
        <v>1</v>
      </c>
      <c r="B7" s="1" t="str">
        <f>'Durchgangszeiten(Eingabe)'!A5</f>
        <v>Walter Lima</v>
      </c>
      <c r="C7" s="7">
        <f>'Durchgangszeiten(Eingabe)'!N5</f>
        <v>0.04831018518518515</v>
      </c>
      <c r="D7" s="8">
        <f>'Durchgangszeiten(Eingabe)'!D5</f>
        <v>0.00651620370370376</v>
      </c>
      <c r="E7" s="6">
        <f>RANK(D7,D$7:D$42,1)</f>
        <v>1</v>
      </c>
      <c r="F7" s="9">
        <f>'Durchgangszeiten(Eingabe)'!H5-'Durchgangszeiten(Eingabe)'!F5</f>
        <v>0.025543981481481515</v>
      </c>
      <c r="G7" s="6">
        <f>RANK(F7,F$7:F$42,1)</f>
        <v>4</v>
      </c>
      <c r="H7" s="8">
        <f>'Durchgangszeiten(Eingabe)'!L5-'Durchgangszeiten(Eingabe)'!J5</f>
        <v>0.01489583333333322</v>
      </c>
      <c r="I7" s="6">
        <f>RANK(H7,H$7:H$42,1)</f>
        <v>3</v>
      </c>
      <c r="R7" s="4"/>
      <c r="S7" s="4"/>
      <c r="T7" s="4"/>
      <c r="U7" s="4"/>
    </row>
    <row r="8" spans="1:21" ht="25.5" customHeight="1">
      <c r="A8" s="6">
        <f>RANK(C8,C$7:C$42,1)</f>
        <v>2</v>
      </c>
      <c r="B8" s="1" t="str">
        <f>'Durchgangszeiten(Eingabe)'!A6</f>
        <v>Jürgen Grubek</v>
      </c>
      <c r="C8" s="7">
        <f>'Durchgangszeiten(Eingabe)'!N6</f>
        <v>0.04861111111111116</v>
      </c>
      <c r="D8" s="8">
        <f>'Durchgangszeiten(Eingabe)'!D6</f>
        <v>0.007870370370370416</v>
      </c>
      <c r="E8" s="6">
        <f>RANK(D8,D$7:D$42,1)</f>
        <v>10</v>
      </c>
      <c r="F8" s="9">
        <f>'Durchgangszeiten(Eingabe)'!H6-'Durchgangszeiten(Eingabe)'!F6</f>
        <v>0.023344907407407467</v>
      </c>
      <c r="G8" s="6">
        <f>RANK(F8,F$7:F$42,1)</f>
        <v>1</v>
      </c>
      <c r="H8" s="8">
        <f>'Durchgangszeiten(Eingabe)'!L6-'Durchgangszeiten(Eingabe)'!J6</f>
        <v>0.016041666666666732</v>
      </c>
      <c r="I8" s="6">
        <f>RANK(H8,H$7:H$42,1)</f>
        <v>11</v>
      </c>
      <c r="R8" s="4"/>
      <c r="S8" s="4"/>
      <c r="T8" s="4"/>
      <c r="U8" s="4"/>
    </row>
    <row r="9" spans="1:9" ht="25.5" customHeight="1">
      <c r="A9" s="6">
        <f>RANK(C9,C$7:C$42,1)</f>
        <v>3</v>
      </c>
      <c r="B9" s="1" t="str">
        <f>'Durchgangszeiten(Eingabe)'!A7</f>
        <v>Jürgen Haiderer</v>
      </c>
      <c r="C9" s="7">
        <f>'Durchgangszeiten(Eingabe)'!N7</f>
        <v>0.048807870370370376</v>
      </c>
      <c r="D9" s="8">
        <f>'Durchgangszeiten(Eingabe)'!D7</f>
        <v>0.007627314814814823</v>
      </c>
      <c r="E9" s="6">
        <f>RANK(D9,D$7:D$42,1)</f>
        <v>8</v>
      </c>
      <c r="F9" s="9">
        <f>'Durchgangszeiten(Eingabe)'!H7-'Durchgangszeiten(Eingabe)'!F7</f>
        <v>0.023553240740740833</v>
      </c>
      <c r="G9" s="6">
        <f>RANK(F9,F$7:F$42,1)</f>
        <v>2</v>
      </c>
      <c r="H9" s="8">
        <f>'Durchgangszeiten(Eingabe)'!L7-'Durchgangszeiten(Eingabe)'!J7</f>
        <v>0.016134259259259154</v>
      </c>
      <c r="I9" s="6">
        <f>RANK(H9,H$7:H$42,1)</f>
        <v>14</v>
      </c>
    </row>
    <row r="10" spans="1:9" ht="25.5" customHeight="1">
      <c r="A10" s="6">
        <f>RANK(C10,C$7:C$42,1)</f>
        <v>4</v>
      </c>
      <c r="B10" s="1" t="str">
        <f>'Durchgangszeiten(Eingabe)'!A8</f>
        <v>Georg Weber</v>
      </c>
      <c r="C10" s="7">
        <f>'Durchgangszeiten(Eingabe)'!N8</f>
        <v>0.049282407407407414</v>
      </c>
      <c r="D10" s="8">
        <f>'Durchgangszeiten(Eingabe)'!D8</f>
        <v>0.00666666666666671</v>
      </c>
      <c r="E10" s="6">
        <f>RANK(D10,D$7:D$42,1)</f>
        <v>3</v>
      </c>
      <c r="F10" s="9">
        <f>'Durchgangszeiten(Eingabe)'!H8-'Durchgangszeiten(Eingabe)'!F8</f>
        <v>0.02475694444444454</v>
      </c>
      <c r="G10" s="6">
        <f>RANK(F10,F$7:F$42,1)</f>
        <v>3</v>
      </c>
      <c r="H10" s="8">
        <f>'Durchgangszeiten(Eingabe)'!L8-'Durchgangszeiten(Eingabe)'!J8</f>
        <v>0.01603009259259247</v>
      </c>
      <c r="I10" s="6">
        <f>RANK(H10,H$7:H$42,1)</f>
        <v>10</v>
      </c>
    </row>
    <row r="11" spans="1:9" ht="25.5" customHeight="1">
      <c r="A11" s="6">
        <f>RANK(C11,C$7:C$42,1)</f>
        <v>5</v>
      </c>
      <c r="B11" s="1" t="str">
        <f>'Durchgangszeiten(Eingabe)'!A9</f>
        <v>Walter Fasching</v>
      </c>
      <c r="C11" s="7">
        <f>'Durchgangszeiten(Eingabe)'!N9</f>
        <v>0.05046296296296304</v>
      </c>
      <c r="D11" s="8">
        <f>'Durchgangszeiten(Eingabe)'!D9</f>
        <v>0.008043981481481555</v>
      </c>
      <c r="E11" s="6">
        <f>RANK(D11,D$7:D$42,1)</f>
        <v>14</v>
      </c>
      <c r="F11" s="9">
        <f>'Durchgangszeiten(Eingabe)'!H9-'Durchgangszeiten(Eingabe)'!F9</f>
        <v>0.025810185185185297</v>
      </c>
      <c r="G11" s="6">
        <f>RANK(F11,F$7:F$42,1)</f>
        <v>7</v>
      </c>
      <c r="H11" s="8">
        <f>'Durchgangszeiten(Eingabe)'!L9-'Durchgangszeiten(Eingabe)'!J9</f>
        <v>0.015023148148148202</v>
      </c>
      <c r="I11" s="6">
        <f>RANK(H11,H$7:H$42,1)</f>
        <v>4</v>
      </c>
    </row>
    <row r="12" spans="1:21" ht="25.5" customHeight="1">
      <c r="A12" s="6">
        <f>RANK(C12,C$7:C$42,1)</f>
        <v>6</v>
      </c>
      <c r="B12" s="1" t="str">
        <f>'Durchgangszeiten(Eingabe)'!A10</f>
        <v>Martin Stumpf</v>
      </c>
      <c r="C12" s="7">
        <f>'Durchgangszeiten(Eingabe)'!N10</f>
        <v>0.051018518518518574</v>
      </c>
      <c r="D12" s="8">
        <f>'Durchgangszeiten(Eingabe)'!D10</f>
        <v>0.008009259259259327</v>
      </c>
      <c r="E12" s="6">
        <f>RANK(D12,D$7:D$42,1)</f>
        <v>13</v>
      </c>
      <c r="F12" s="9">
        <f>'Durchgangszeiten(Eingabe)'!H10-'Durchgangszeiten(Eingabe)'!F10</f>
        <v>0.026134259259259274</v>
      </c>
      <c r="G12" s="6">
        <f>RANK(F12,F$7:F$42,1)</f>
        <v>12</v>
      </c>
      <c r="H12" s="8">
        <f>'Durchgangszeiten(Eingabe)'!L10-'Durchgangszeiten(Eingabe)'!J10</f>
        <v>0.015023148148148202</v>
      </c>
      <c r="I12" s="6">
        <f>RANK(H12,H$7:H$42,1)</f>
        <v>4</v>
      </c>
      <c r="R12" s="4"/>
      <c r="S12" s="4"/>
      <c r="T12" s="4"/>
      <c r="U12" s="4"/>
    </row>
    <row r="13" spans="1:21" ht="25.5" customHeight="1">
      <c r="A13" s="6">
        <f>RANK(C13,C$7:C$42,1)</f>
        <v>7</v>
      </c>
      <c r="B13" s="1" t="str">
        <f>'Durchgangszeiten(Eingabe)'!A11</f>
        <v>Bernd Höfinger</v>
      </c>
      <c r="C13" s="7">
        <f>'Durchgangszeiten(Eingabe)'!N11</f>
        <v>0.05135416666666681</v>
      </c>
      <c r="D13" s="8">
        <f>'Durchgangszeiten(Eingabe)'!D11</f>
        <v>0.00679398148148147</v>
      </c>
      <c r="E13" s="6">
        <f>RANK(D13,D$7:D$42,1)</f>
        <v>5</v>
      </c>
      <c r="F13" s="9">
        <f>'Durchgangszeiten(Eingabe)'!H11-'Durchgangszeiten(Eingabe)'!F11</f>
        <v>0.026689814814814805</v>
      </c>
      <c r="G13" s="6">
        <f>RANK(F13,F$7:F$42,1)</f>
        <v>14</v>
      </c>
      <c r="H13" s="8">
        <f>'Durchgangszeiten(Eingabe)'!L11-'Durchgangszeiten(Eingabe)'!J11</f>
        <v>0.01680555555555574</v>
      </c>
      <c r="I13" s="6">
        <f>RANK(H13,H$7:H$42,1)</f>
        <v>20</v>
      </c>
      <c r="R13" s="4"/>
      <c r="S13" s="4"/>
      <c r="T13" s="4"/>
      <c r="U13" s="4"/>
    </row>
    <row r="14" spans="1:9" ht="25.5" customHeight="1">
      <c r="A14" s="6">
        <f>RANK(C14,C$7:C$42,1)</f>
        <v>8</v>
      </c>
      <c r="B14" s="1" t="str">
        <f>'Durchgangszeiten(Eingabe)'!A12</f>
        <v>Paul Richter</v>
      </c>
      <c r="C14" s="7">
        <f>'Durchgangszeiten(Eingabe)'!N12</f>
        <v>0.05167824074074079</v>
      </c>
      <c r="D14" s="8">
        <f>'Durchgangszeiten(Eingabe)'!D12</f>
        <v>0.00810185185185186</v>
      </c>
      <c r="E14" s="6">
        <f>RANK(D14,D$7:D$42,1)</f>
        <v>15</v>
      </c>
      <c r="F14" s="9">
        <f>'Durchgangszeiten(Eingabe)'!H12-'Durchgangszeiten(Eingabe)'!F12</f>
        <v>0.026249999999999996</v>
      </c>
      <c r="G14" s="6">
        <f>RANK(F14,F$7:F$42,1)</f>
        <v>13</v>
      </c>
      <c r="H14" s="8">
        <f>'Durchgangszeiten(Eingabe)'!L12-'Durchgangszeiten(Eingabe)'!J12</f>
        <v>0.01620370370370372</v>
      </c>
      <c r="I14" s="6">
        <f>RANK(H14,H$7:H$42,1)</f>
        <v>15</v>
      </c>
    </row>
    <row r="15" spans="1:21" ht="25.5" customHeight="1">
      <c r="A15" s="6">
        <f>RANK(C15,C$7:C$42,1)</f>
        <v>9</v>
      </c>
      <c r="B15" s="1" t="str">
        <f>'Durchgangszeiten(Eingabe)'!A13</f>
        <v>Andi Rettegi</v>
      </c>
      <c r="C15" s="7">
        <f>'Durchgangszeiten(Eingabe)'!N13</f>
        <v>0.052037037037037104</v>
      </c>
      <c r="D15" s="8">
        <f>'Durchgangszeiten(Eingabe)'!D13</f>
        <v>0.007314814814814885</v>
      </c>
      <c r="E15" s="6">
        <f>RANK(D15,D$7:D$42,1)</f>
        <v>6</v>
      </c>
      <c r="F15" s="9">
        <f>'Durchgangszeiten(Eingabe)'!H13-'Durchgangszeiten(Eingabe)'!F13</f>
        <v>0.02577546296296296</v>
      </c>
      <c r="G15" s="6">
        <f>RANK(F15,F$7:F$42,1)</f>
        <v>5</v>
      </c>
      <c r="H15" s="8">
        <f>'Durchgangszeiten(Eingabe)'!L13-'Durchgangszeiten(Eingabe)'!J13</f>
        <v>0.017465277777777732</v>
      </c>
      <c r="I15" s="6">
        <f>RANK(H15,H$7:H$42,1)</f>
        <v>22</v>
      </c>
      <c r="R15" s="4"/>
      <c r="S15" s="4"/>
      <c r="T15" s="4"/>
      <c r="U15" s="4"/>
    </row>
    <row r="16" spans="1:9" ht="25.5" customHeight="1">
      <c r="A16" s="6">
        <f>RANK(C16,C$7:C$42,1)</f>
        <v>10</v>
      </c>
      <c r="B16" s="1" t="str">
        <f>'Durchgangszeiten(Eingabe)'!A14</f>
        <v>Kurt Körner</v>
      </c>
      <c r="C16" s="7">
        <f>'Durchgangszeiten(Eingabe)'!N14</f>
        <v>0.05208333333333337</v>
      </c>
      <c r="D16" s="8">
        <f>'Durchgangszeiten(Eingabe)'!D14</f>
        <v>0.008310185185185226</v>
      </c>
      <c r="E16" s="6">
        <f>RANK(D16,D$7:D$42,1)</f>
        <v>21</v>
      </c>
      <c r="F16" s="9">
        <f>'Durchgangszeiten(Eingabe)'!H14-'Durchgangszeiten(Eingabe)'!F14</f>
        <v>0.026886574074074132</v>
      </c>
      <c r="G16" s="6">
        <f>RANK(F16,F$7:F$42,1)</f>
        <v>15</v>
      </c>
      <c r="H16" s="8">
        <f>'Durchgangszeiten(Eingabe)'!L14-'Durchgangszeiten(Eingabe)'!J14</f>
        <v>0.014837962962963025</v>
      </c>
      <c r="I16" s="6">
        <f>RANK(H16,H$7:H$42,1)</f>
        <v>2</v>
      </c>
    </row>
    <row r="17" spans="1:21" ht="25.5" customHeight="1">
      <c r="A17" s="6">
        <f>RANK(C17,C$7:C$42,1)</f>
        <v>11</v>
      </c>
      <c r="B17" s="1" t="str">
        <f>'Durchgangszeiten(Eingabe)'!A15</f>
        <v>Fraunz Heily</v>
      </c>
      <c r="C17" s="7">
        <f>'Durchgangszeiten(Eingabe)'!N15</f>
        <v>0.05255787037037041</v>
      </c>
      <c r="D17" s="8">
        <f>'Durchgangszeiten(Eingabe)'!D15</f>
        <v>0.008298611111111187</v>
      </c>
      <c r="E17" s="6">
        <f>RANK(D17,D$7:D$42,1)</f>
        <v>20</v>
      </c>
      <c r="F17" s="9">
        <f>'Durchgangszeiten(Eingabe)'!H15-'Durchgangszeiten(Eingabe)'!F15</f>
        <v>0.026122685185185235</v>
      </c>
      <c r="G17" s="6">
        <f>RANK(F17,F$7:F$42,1)</f>
        <v>11</v>
      </c>
      <c r="H17" s="8">
        <f>'Durchgangszeiten(Eingabe)'!L15-'Durchgangszeiten(Eingabe)'!J15</f>
        <v>0.016805555555555518</v>
      </c>
      <c r="I17" s="6">
        <f>RANK(H17,H$7:H$42,1)</f>
        <v>19</v>
      </c>
      <c r="R17" s="4"/>
      <c r="S17" s="4"/>
      <c r="T17" s="4"/>
      <c r="U17" s="4"/>
    </row>
    <row r="18" spans="1:9" ht="25.5" customHeight="1">
      <c r="A18" s="6">
        <f>RANK(C18,C$7:C$42,1)</f>
        <v>12</v>
      </c>
      <c r="B18" s="1" t="str">
        <f>'Durchgangszeiten(Eingabe)'!A16</f>
        <v>Wolfgang Zuser</v>
      </c>
      <c r="C18" s="7">
        <f>'Durchgangszeiten(Eingabe)'!N16</f>
        <v>0.0526388888888889</v>
      </c>
      <c r="D18" s="8">
        <f>'Durchgangszeiten(Eingabe)'!D16</f>
        <v>0.009131944444444429</v>
      </c>
      <c r="E18" s="6">
        <f>RANK(D18,D$7:D$42,1)</f>
        <v>26</v>
      </c>
      <c r="F18" s="9">
        <f>'Durchgangszeiten(Eingabe)'!H16-'Durchgangszeiten(Eingabe)'!F16</f>
        <v>0.02590277777777783</v>
      </c>
      <c r="G18" s="6">
        <f>RANK(F18,F$7:F$42,1)</f>
        <v>9</v>
      </c>
      <c r="H18" s="8">
        <f>'Durchgangszeiten(Eingabe)'!L16-'Durchgangszeiten(Eingabe)'!J16</f>
        <v>0.01577546296296295</v>
      </c>
      <c r="I18" s="6">
        <f>RANK(H18,H$7:H$42,1)</f>
        <v>7</v>
      </c>
    </row>
    <row r="19" spans="1:21" ht="25.5" customHeight="1">
      <c r="A19" s="6">
        <f>RANK(C19,C$7:C$42,1)</f>
        <v>13</v>
      </c>
      <c r="B19" s="1" t="str">
        <f>'Durchgangszeiten(Eingabe)'!A17</f>
        <v>Matthias Maier</v>
      </c>
      <c r="C19" s="7">
        <f>'Durchgangszeiten(Eingabe)'!N17</f>
        <v>0.05282407407407408</v>
      </c>
      <c r="D19" s="8">
        <f>'Durchgangszeiten(Eingabe)'!D17</f>
        <v>0.007476851851851873</v>
      </c>
      <c r="E19" s="6">
        <f>RANK(D19,D$7:D$42,1)</f>
        <v>7</v>
      </c>
      <c r="F19" s="9">
        <f>'Durchgangszeiten(Eingabe)'!H17-'Durchgangszeiten(Eingabe)'!F17</f>
        <v>0.027071759259259198</v>
      </c>
      <c r="G19" s="6">
        <f>RANK(F19,F$7:F$42,1)</f>
        <v>17</v>
      </c>
      <c r="H19" s="8">
        <f>'Durchgangszeiten(Eingabe)'!L17-'Durchgangszeiten(Eingabe)'!J17</f>
        <v>0.01578703703703699</v>
      </c>
      <c r="I19" s="6">
        <f>RANK(H19,H$7:H$42,1)</f>
        <v>8</v>
      </c>
      <c r="R19" s="4"/>
      <c r="S19" s="4"/>
      <c r="T19" s="4"/>
      <c r="U19" s="4"/>
    </row>
    <row r="20" spans="1:9" ht="25.5" customHeight="1">
      <c r="A20" s="6">
        <f>RANK(C20,C$7:C$42,1)</f>
        <v>14</v>
      </c>
      <c r="B20" s="1" t="str">
        <f>'Durchgangszeiten(Eingabe)'!A18</f>
        <v>Klaus Lukaseder</v>
      </c>
      <c r="C20" s="7">
        <f>'Durchgangszeiten(Eingabe)'!N18</f>
        <v>0.05309027777777775</v>
      </c>
      <c r="D20" s="8">
        <f>'Durchgangszeiten(Eingabe)'!D18</f>
        <v>0.008275462962962998</v>
      </c>
      <c r="E20" s="6">
        <f>RANK(D20,D$7:D$42,1)</f>
        <v>18</v>
      </c>
      <c r="F20" s="9">
        <f>'Durchgangszeiten(Eingabe)'!H18-'Durchgangszeiten(Eingabe)'!F18</f>
        <v>0.02780092592592598</v>
      </c>
      <c r="G20" s="6">
        <f>RANK(F20,F$7:F$42,1)</f>
        <v>21</v>
      </c>
      <c r="H20" s="8">
        <f>'Durchgangszeiten(Eingabe)'!L18-'Durchgangszeiten(Eingabe)'!J18</f>
        <v>0.015798611111111027</v>
      </c>
      <c r="I20" s="6">
        <f>RANK(H20,H$7:H$42,1)</f>
        <v>9</v>
      </c>
    </row>
    <row r="21" spans="1:21" ht="25.5" customHeight="1">
      <c r="A21" s="6">
        <f>RANK(C21,C$7:C$42,1)</f>
        <v>15</v>
      </c>
      <c r="B21" s="1" t="str">
        <f>'Durchgangszeiten(Eingabe)'!A19</f>
        <v>Reinhard Gererstorfer</v>
      </c>
      <c r="C21" s="7">
        <f>'Durchgangszeiten(Eingabe)'!N19</f>
        <v>0.05327546296296304</v>
      </c>
      <c r="D21" s="8">
        <f>'Durchgangszeiten(Eingabe)'!D19</f>
        <v>0.009722222222222188</v>
      </c>
      <c r="E21" s="6">
        <f>RANK(D21,D$7:D$42,1)</f>
        <v>30</v>
      </c>
      <c r="F21" s="9">
        <f>'Durchgangszeiten(Eingabe)'!H19-'Durchgangszeiten(Eingabe)'!F19</f>
        <v>0.02577546296296307</v>
      </c>
      <c r="G21" s="6">
        <f>RANK(F21,F$7:F$42,1)</f>
        <v>6</v>
      </c>
      <c r="H21" s="8">
        <f>'Durchgangszeiten(Eingabe)'!L19-'Durchgangszeiten(Eingabe)'!J19</f>
        <v>0.016099537037037037</v>
      </c>
      <c r="I21" s="6">
        <f>RANK(H21,H$7:H$42,1)</f>
        <v>13</v>
      </c>
      <c r="R21" s="4"/>
      <c r="S21" s="4"/>
      <c r="T21" s="4"/>
      <c r="U21" s="4"/>
    </row>
    <row r="22" spans="1:9" ht="25.5" customHeight="1">
      <c r="A22" s="6">
        <f>RANK(C22,C$7:C$42,1)</f>
        <v>16</v>
      </c>
      <c r="B22" s="1" t="str">
        <f>'Durchgangszeiten(Eingabe)'!A20</f>
        <v>Christian Reichenvater</v>
      </c>
      <c r="C22" s="7">
        <f>'Durchgangszeiten(Eingabe)'!N20</f>
        <v>0.053310185185185155</v>
      </c>
      <c r="D22" s="8">
        <f>'Durchgangszeiten(Eingabe)'!D20</f>
        <v>0.008564814814814858</v>
      </c>
      <c r="E22" s="6">
        <f>RANK(D22,D$7:D$42,1)</f>
        <v>23</v>
      </c>
      <c r="F22" s="9">
        <f>'Durchgangszeiten(Eingabe)'!H20-'Durchgangszeiten(Eingabe)'!F20</f>
        <v>0.026122685185185124</v>
      </c>
      <c r="G22" s="6">
        <f>RANK(F22,F$7:F$42,1)</f>
        <v>10</v>
      </c>
      <c r="H22" s="8">
        <f>'Durchgangszeiten(Eingabe)'!L20-'Durchgangszeiten(Eingabe)'!J20</f>
        <v>0.016527777777777697</v>
      </c>
      <c r="I22" s="6">
        <f>RANK(H22,H$7:H$42,1)</f>
        <v>17</v>
      </c>
    </row>
    <row r="23" spans="1:9" ht="25.5" customHeight="1">
      <c r="A23" s="6">
        <f>RANK(C23,C$7:C$42,1)</f>
        <v>17</v>
      </c>
      <c r="B23" s="1" t="str">
        <f>'Durchgangszeiten(Eingabe)'!A21</f>
        <v>Harald Kaufmann</v>
      </c>
      <c r="C23" s="7">
        <f>'Durchgangszeiten(Eingabe)'!N21</f>
        <v>0.0538657407407408</v>
      </c>
      <c r="D23" s="8">
        <f>'Durchgangszeiten(Eingabe)'!D21</f>
        <v>0.007916666666666683</v>
      </c>
      <c r="E23" s="6">
        <f>RANK(D23,D$7:D$42,1)</f>
        <v>11</v>
      </c>
      <c r="F23" s="9">
        <f>'Durchgangszeiten(Eingabe)'!H21-'Durchgangszeiten(Eingabe)'!F21</f>
        <v>0.027453703703703813</v>
      </c>
      <c r="G23" s="6">
        <f>RANK(F23,F$7:F$42,1)</f>
        <v>20</v>
      </c>
      <c r="H23" s="8">
        <f>'Durchgangszeiten(Eingabe)'!L21-'Durchgangszeiten(Eingabe)'!J21</f>
        <v>0.017152777777777795</v>
      </c>
      <c r="I23" s="6">
        <f>RANK(H23,H$7:H$42,1)</f>
        <v>21</v>
      </c>
    </row>
    <row r="24" spans="1:9" ht="25.5" customHeight="1">
      <c r="A24" s="6">
        <f>RANK(C24,C$7:C$42,1)</f>
        <v>18</v>
      </c>
      <c r="B24" s="1" t="str">
        <f>'Durchgangszeiten(Eingabe)'!A22</f>
        <v>Alexander Heili</v>
      </c>
      <c r="C24" s="7">
        <f>'Durchgangszeiten(Eingabe)'!N22</f>
        <v>0.05484953703703699</v>
      </c>
      <c r="D24" s="8">
        <f>'Durchgangszeiten(Eingabe)'!D22</f>
        <v>0.009317129629629717</v>
      </c>
      <c r="E24" s="6">
        <f>RANK(D24,D$7:D$42,1)</f>
        <v>29</v>
      </c>
      <c r="F24" s="9">
        <f>'Durchgangszeiten(Eingabe)'!H22-'Durchgangszeiten(Eingabe)'!F22</f>
        <v>0.02792824074074074</v>
      </c>
      <c r="G24" s="6">
        <f>RANK(F24,F$7:F$42,1)</f>
        <v>24</v>
      </c>
      <c r="H24" s="8">
        <f>'Durchgangszeiten(Eingabe)'!L22-'Durchgangszeiten(Eingabe)'!J22</f>
        <v>0.015590277777777661</v>
      </c>
      <c r="I24" s="6">
        <f>RANK(H24,H$7:H$42,1)</f>
        <v>6</v>
      </c>
    </row>
    <row r="25" spans="1:9" ht="25.5" customHeight="1">
      <c r="A25" s="6">
        <f>RANK(C25,C$7:C$42,1)</f>
        <v>19</v>
      </c>
      <c r="B25" s="1" t="str">
        <f>'Durchgangszeiten(Eingabe)'!A23</f>
        <v>Stefan Fritz</v>
      </c>
      <c r="C25" s="7">
        <f>'Durchgangszeiten(Eingabe)'!N23</f>
        <v>0.055613425925926</v>
      </c>
      <c r="D25" s="8">
        <f>'Durchgangszeiten(Eingabe)'!D23</f>
        <v>0.0092592592592593</v>
      </c>
      <c r="E25" s="6">
        <f>RANK(D25,D$7:D$42,1)</f>
        <v>28</v>
      </c>
      <c r="F25" s="9">
        <f>'Durchgangszeiten(Eingabe)'!H23-'Durchgangszeiten(Eingabe)'!F23</f>
        <v>0.027812500000000018</v>
      </c>
      <c r="G25" s="6">
        <f>RANK(F25,F$7:F$42,1)</f>
        <v>22</v>
      </c>
      <c r="H25" s="8">
        <f>'Durchgangszeiten(Eingabe)'!L23-'Durchgangszeiten(Eingabe)'!J23</f>
        <v>0.016469907407407502</v>
      </c>
      <c r="I25" s="6">
        <f>RANK(H25,H$7:H$42,1)</f>
        <v>16</v>
      </c>
    </row>
    <row r="26" spans="1:9" ht="25.5" customHeight="1">
      <c r="A26" s="6">
        <f>RANK(C26,C$7:C$42,1)</f>
        <v>20</v>
      </c>
      <c r="B26" s="1" t="str">
        <f>'Durchgangszeiten(Eingabe)'!A24</f>
        <v>Max Berndl</v>
      </c>
      <c r="C26" s="7">
        <f>'Durchgangszeiten(Eingabe)'!N24</f>
        <v>0.056493055555555616</v>
      </c>
      <c r="D26" s="8">
        <f>'Durchgangszeiten(Eingabe)'!D24</f>
        <v>0.00810185185185186</v>
      </c>
      <c r="E26" s="6">
        <f>RANK(D26,D$7:D$42,1)</f>
        <v>15</v>
      </c>
      <c r="F26" s="9">
        <f>'Durchgangszeiten(Eingabe)'!H24-'Durchgangszeiten(Eingabe)'!F24</f>
        <v>0.027280092592592564</v>
      </c>
      <c r="G26" s="6">
        <f>RANK(F26,F$7:F$42,1)</f>
        <v>19</v>
      </c>
      <c r="H26" s="8">
        <f>'Durchgangszeiten(Eingabe)'!L24-'Durchgangszeiten(Eingabe)'!J24</f>
        <v>0.01953703703703702</v>
      </c>
      <c r="I26" s="6">
        <f>RANK(H26,H$7:H$42,1)</f>
        <v>26</v>
      </c>
    </row>
    <row r="27" spans="1:9" ht="25.5" customHeight="1">
      <c r="A27" s="6">
        <f>RANK(C27,C$7:C$42,1)</f>
        <v>21</v>
      </c>
      <c r="B27" s="1" t="str">
        <f>'Durchgangszeiten(Eingabe)'!A25</f>
        <v>Klaus Garschal - Ramharter - Andras Lackner</v>
      </c>
      <c r="C27" s="7">
        <f>'Durchgangszeiten(Eingabe)'!N25</f>
        <v>0.05688657407407405</v>
      </c>
      <c r="D27" s="8">
        <f>'Durchgangszeiten(Eingabe)'!D25</f>
        <v>0.0077662037037037335</v>
      </c>
      <c r="E27" s="6">
        <f>RANK(D27,D$7:D$42,1)</f>
        <v>9</v>
      </c>
      <c r="F27" s="9">
        <f>'Durchgangszeiten(Eingabe)'!H25-'Durchgangszeiten(Eingabe)'!F25</f>
        <v>0.03238425925925925</v>
      </c>
      <c r="G27" s="6">
        <f>RANK(F27,F$7:F$42,1)</f>
        <v>31</v>
      </c>
      <c r="H27" s="8">
        <f>'Durchgangszeiten(Eingabe)'!L25-'Durchgangszeiten(Eingabe)'!J25</f>
        <v>0.016099537037036926</v>
      </c>
      <c r="I27" s="6">
        <f>RANK(H27,H$7:H$42,1)</f>
        <v>12</v>
      </c>
    </row>
    <row r="28" spans="1:21" ht="25.5" customHeight="1">
      <c r="A28" s="6">
        <f>RANK(C28,C$7:C$42,1)</f>
        <v>22</v>
      </c>
      <c r="B28" s="1" t="str">
        <f>'Durchgangszeiten(Eingabe)'!A26</f>
        <v>Matthias Doubek</v>
      </c>
      <c r="C28" s="7">
        <f>'Durchgangszeiten(Eingabe)'!N26</f>
        <v>0.05730324074074078</v>
      </c>
      <c r="D28" s="8">
        <f>'Durchgangszeiten(Eingabe)'!D26</f>
        <v>0.008287037037037037</v>
      </c>
      <c r="E28" s="6">
        <f>RANK(D28,D$7:D$42,1)</f>
        <v>19</v>
      </c>
      <c r="F28" s="9">
        <f>'Durchgangszeiten(Eingabe)'!H26-'Durchgangszeiten(Eingabe)'!F26</f>
        <v>0.027847222222222245</v>
      </c>
      <c r="G28" s="6">
        <f>RANK(F28,F$7:F$42,1)</f>
        <v>23</v>
      </c>
      <c r="H28" s="8">
        <f>'Durchgangszeiten(Eingabe)'!L26-'Durchgangszeiten(Eingabe)'!J26</f>
        <v>0.01923611111111101</v>
      </c>
      <c r="I28" s="6">
        <f>RANK(H28,H$7:H$42,1)</f>
        <v>25</v>
      </c>
      <c r="R28" s="4"/>
      <c r="S28" s="4"/>
      <c r="T28" s="4"/>
      <c r="U28" s="4"/>
    </row>
    <row r="29" spans="1:9" ht="25.5" customHeight="1">
      <c r="A29" s="6">
        <f>RANK(C29,C$7:C$42,1)</f>
        <v>23</v>
      </c>
      <c r="B29" s="1" t="str">
        <f>'Durchgangszeiten(Eingabe)'!A27</f>
        <v>Flora - Walter - Leni Zobernik</v>
      </c>
      <c r="C29" s="7">
        <f>'Durchgangszeiten(Eingabe)'!N27</f>
        <v>0.057384259259259274</v>
      </c>
      <c r="D29" s="8">
        <f>'Durchgangszeiten(Eingabe)'!D27</f>
        <v>0.00826388888888896</v>
      </c>
      <c r="E29" s="6">
        <f>RANK(D29,D$7:D$42,1)</f>
        <v>17</v>
      </c>
      <c r="F29" s="9">
        <f>'Durchgangszeiten(Eingabe)'!H27-'Durchgangszeiten(Eingabe)'!F27</f>
        <v>0.02706018518518516</v>
      </c>
      <c r="G29" s="6">
        <f>RANK(F29,F$7:F$42,1)</f>
        <v>16</v>
      </c>
      <c r="H29" s="8">
        <f>'Durchgangszeiten(Eingabe)'!L27-'Durchgangszeiten(Eingabe)'!J27</f>
        <v>0.021365740740740713</v>
      </c>
      <c r="I29" s="6">
        <f>RANK(H29,H$7:H$42,1)</f>
        <v>30</v>
      </c>
    </row>
    <row r="30" spans="1:9" ht="25.5" customHeight="1">
      <c r="A30" s="6">
        <f>RANK(C30,C$7:C$42,1)</f>
        <v>24</v>
      </c>
      <c r="B30" s="1" t="str">
        <f>'Durchgangszeiten(Eingabe)'!A28</f>
        <v>Michi Gössl</v>
      </c>
      <c r="C30" s="7">
        <f>'Durchgangszeiten(Eingabe)'!N28</f>
        <v>0.057511574074074145</v>
      </c>
      <c r="D30" s="8">
        <f>'Durchgangszeiten(Eingabe)'!D28</f>
        <v>0.011076388888888955</v>
      </c>
      <c r="E30" s="6">
        <f>RANK(D30,D$7:D$42,1)</f>
        <v>33</v>
      </c>
      <c r="F30" s="9">
        <f>'Durchgangszeiten(Eingabe)'!H28-'Durchgangszeiten(Eingabe)'!F28</f>
        <v>0.027106481481481426</v>
      </c>
      <c r="G30" s="6">
        <f>RANK(F30,F$7:F$42,1)</f>
        <v>18</v>
      </c>
      <c r="H30" s="8">
        <f>'Durchgangszeiten(Eingabe)'!L28-'Durchgangszeiten(Eingabe)'!J28</f>
        <v>0.016747685185185324</v>
      </c>
      <c r="I30" s="6">
        <f>RANK(H30,H$7:H$42,1)</f>
        <v>18</v>
      </c>
    </row>
    <row r="31" spans="1:9" ht="25.5" customHeight="1">
      <c r="A31" s="6">
        <f>RANK(C31,C$7:C$42,1)</f>
        <v>25</v>
      </c>
      <c r="B31" s="1" t="str">
        <f>'Durchgangszeiten(Eingabe)'!A29</f>
        <v>Reto Bühler</v>
      </c>
      <c r="C31" s="7">
        <f>'Durchgangszeiten(Eingabe)'!N29</f>
        <v>0.05775462962962974</v>
      </c>
      <c r="D31" s="8">
        <f>'Durchgangszeiten(Eingabe)'!D29</f>
        <v>0.007986111111111138</v>
      </c>
      <c r="E31" s="6">
        <f>RANK(D31,D$7:D$42,1)</f>
        <v>12</v>
      </c>
      <c r="F31" s="9">
        <f>'Durchgangszeiten(Eingabe)'!H29-'Durchgangszeiten(Eingabe)'!F29</f>
        <v>0.025856481481481453</v>
      </c>
      <c r="G31" s="6">
        <f>RANK(F31,F$7:F$42,1)</f>
        <v>8</v>
      </c>
      <c r="H31" s="8">
        <f>'Durchgangszeiten(Eingabe)'!L29-'Durchgangszeiten(Eingabe)'!J29</f>
        <v>0.021666666666666834</v>
      </c>
      <c r="I31" s="6">
        <f>RANK(H31,H$7:H$42,1)</f>
        <v>31</v>
      </c>
    </row>
    <row r="32" spans="1:9" ht="25.5" customHeight="1">
      <c r="A32" s="6">
        <f>RANK(C32,C$7:C$42,1)</f>
        <v>26</v>
      </c>
      <c r="B32" s="1" t="str">
        <f>'Durchgangszeiten(Eingabe)'!A30</f>
        <v>Barbara Lima</v>
      </c>
      <c r="C32" s="7">
        <f>'Durchgangszeiten(Eingabe)'!N30</f>
        <v>0.05841435185185195</v>
      </c>
      <c r="D32" s="8">
        <f>'Durchgangszeiten(Eingabe)'!D30</f>
        <v>0.006608796296296404</v>
      </c>
      <c r="E32" s="6">
        <f>RANK(D32,D$7:D$42,1)</f>
        <v>2</v>
      </c>
      <c r="F32" s="9">
        <f>'Durchgangszeiten(Eingabe)'!H30-'Durchgangszeiten(Eingabe)'!F30</f>
        <v>0.029282407407407396</v>
      </c>
      <c r="G32" s="6">
        <f>RANK(F32,F$7:F$42,1)</f>
        <v>26</v>
      </c>
      <c r="H32" s="8">
        <f>'Durchgangszeiten(Eingabe)'!L30-'Durchgangszeiten(Eingabe)'!J30</f>
        <v>0.020451388888888977</v>
      </c>
      <c r="I32" s="6">
        <f>RANK(H32,H$7:H$42,1)</f>
        <v>28</v>
      </c>
    </row>
    <row r="33" spans="1:9" ht="25.5" customHeight="1">
      <c r="A33" s="6">
        <f>RANK(C33,C$7:C$42,1)</f>
        <v>27</v>
      </c>
      <c r="B33" s="1" t="str">
        <f>'Durchgangszeiten(Eingabe)'!A31</f>
        <v>Markus Oswald</v>
      </c>
      <c r="C33" s="7">
        <f>'Durchgangszeiten(Eingabe)'!N31</f>
        <v>0.05846064814814811</v>
      </c>
      <c r="D33" s="8">
        <f>'Durchgangszeiten(Eingabe)'!D31</f>
        <v>0.009027777777777857</v>
      </c>
      <c r="E33" s="6">
        <f>RANK(D33,D$7:D$42,1)</f>
        <v>25</v>
      </c>
      <c r="F33" s="9">
        <f>'Durchgangszeiten(Eingabe)'!H31-'Durchgangszeiten(Eingabe)'!F31</f>
        <v>0.029606481481481484</v>
      </c>
      <c r="G33" s="6">
        <f>RANK(F33,F$7:F$42,1)</f>
        <v>28</v>
      </c>
      <c r="H33" s="8">
        <f>'Durchgangszeiten(Eingabe)'!L31-'Durchgangszeiten(Eingabe)'!J31</f>
        <v>0.01795138888888881</v>
      </c>
      <c r="I33" s="6">
        <f>RANK(H33,H$7:H$42,1)</f>
        <v>23</v>
      </c>
    </row>
    <row r="34" spans="1:9" ht="25.5" customHeight="1">
      <c r="A34" s="6">
        <f>RANK(C34,C$7:C$42,1)</f>
        <v>28</v>
      </c>
      <c r="B34" s="1" t="str">
        <f>'Durchgangszeiten(Eingabe)'!A32</f>
        <v>Jürgen Heger</v>
      </c>
      <c r="C34" s="7">
        <f>'Durchgangszeiten(Eingabe)'!N32</f>
        <v>0.05877314814814816</v>
      </c>
      <c r="D34" s="8">
        <f>'Durchgangszeiten(Eingabe)'!D32</f>
        <v>0.006736111111111165</v>
      </c>
      <c r="E34" s="6">
        <f>RANK(D34,D$7:D$42,1)</f>
        <v>4</v>
      </c>
      <c r="F34" s="9">
        <f>'Durchgangszeiten(Eingabe)'!H32-'Durchgangszeiten(Eingabe)'!F32</f>
        <v>0.030000000000000027</v>
      </c>
      <c r="G34" s="6">
        <f>RANK(F34,F$7:F$42,1)</f>
        <v>29</v>
      </c>
      <c r="H34" s="8">
        <f>'Durchgangszeiten(Eingabe)'!L32-'Durchgangszeiten(Eingabe)'!J32</f>
        <v>0.020509259259259283</v>
      </c>
      <c r="I34" s="6">
        <f>RANK(H34,H$7:H$42,1)</f>
        <v>29</v>
      </c>
    </row>
    <row r="35" spans="1:9" ht="25.5" customHeight="1">
      <c r="A35" s="6">
        <f>RANK(C35,C$7:C$42,1)</f>
        <v>29</v>
      </c>
      <c r="B35" s="1" t="str">
        <f>'Durchgangszeiten(Eingabe)'!A33</f>
        <v>Kurt Schmidmayer</v>
      </c>
      <c r="C35" s="7">
        <f>'Durchgangszeiten(Eingabe)'!N33</f>
        <v>0.06164351851851846</v>
      </c>
      <c r="D35" s="8">
        <f>'Durchgangszeiten(Eingabe)'!D33</f>
        <v>0.009178240740740806</v>
      </c>
      <c r="E35" s="6">
        <f>RANK(D35,D$7:D$42,1)</f>
        <v>27</v>
      </c>
      <c r="F35" s="9">
        <f>'Durchgangszeiten(Eingabe)'!H33-'Durchgangszeiten(Eingabe)'!F33</f>
        <v>0.030451388888888875</v>
      </c>
      <c r="G35" s="6">
        <f>RANK(F35,F$7:F$42,1)</f>
        <v>30</v>
      </c>
      <c r="H35" s="8">
        <f>'Durchgangszeiten(Eingabe)'!L33-'Durchgangszeiten(Eingabe)'!J33</f>
        <v>0.020173611111111045</v>
      </c>
      <c r="I35" s="6">
        <f>RANK(H35,H$7:H$42,1)</f>
        <v>27</v>
      </c>
    </row>
    <row r="36" spans="1:9" ht="25.5" customHeight="1">
      <c r="A36" s="6">
        <f>RANK(C36,C$7:C$42,1)</f>
        <v>30</v>
      </c>
      <c r="B36" s="1" t="str">
        <f>'Durchgangszeiten(Eingabe)'!A34</f>
        <v>Thomas Gössl</v>
      </c>
      <c r="C36" s="7">
        <f>'Durchgangszeiten(Eingabe)'!N34</f>
        <v>0.061979166666666696</v>
      </c>
      <c r="D36" s="8">
        <f>'Durchgangszeiten(Eingabe)'!D34</f>
        <v>0.00839120370370372</v>
      </c>
      <c r="E36" s="6">
        <f>RANK(D36,D$7:D$42,1)</f>
        <v>22</v>
      </c>
      <c r="F36" s="9">
        <f>'Durchgangszeiten(Eingabe)'!H34-'Durchgangszeiten(Eingabe)'!F34</f>
        <v>0.029189814814814752</v>
      </c>
      <c r="G36" s="6">
        <f>RANK(F36,F$7:F$42,1)</f>
        <v>25</v>
      </c>
      <c r="H36" s="8">
        <f>'Durchgangszeiten(Eingabe)'!L34-'Durchgangszeiten(Eingabe)'!J34</f>
        <v>0.022094907407407494</v>
      </c>
      <c r="I36" s="6">
        <f>RANK(H36,H$7:H$42,1)</f>
        <v>32</v>
      </c>
    </row>
    <row r="37" spans="1:9" ht="25.5" customHeight="1">
      <c r="A37" s="6">
        <f>RANK(C37,C$7:C$42,1)</f>
        <v>31</v>
      </c>
      <c r="B37" s="1" t="str">
        <f>'Durchgangszeiten(Eingabe)'!A35</f>
        <v>Johann Steiner</v>
      </c>
      <c r="C37" s="7">
        <f>'Durchgangszeiten(Eingabe)'!N35</f>
        <v>0.06224537037037048</v>
      </c>
      <c r="D37" s="8">
        <f>'Durchgangszeiten(Eingabe)'!D35</f>
        <v>0.011666666666666714</v>
      </c>
      <c r="E37" s="6">
        <f>RANK(D37,D$7:D$42,1)</f>
        <v>34</v>
      </c>
      <c r="F37" s="9">
        <f>'Durchgangszeiten(Eingabe)'!H35-'Durchgangszeiten(Eingabe)'!F35</f>
        <v>0.029537037037036917</v>
      </c>
      <c r="G37" s="6">
        <f>RANK(F37,F$7:F$42,1)</f>
        <v>27</v>
      </c>
      <c r="H37" s="8">
        <f>'Durchgangszeiten(Eingabe)'!L35-'Durchgangszeiten(Eingabe)'!J35</f>
        <v>0.019201388888888893</v>
      </c>
      <c r="I37" s="6">
        <f>RANK(H37,H$7:H$42,1)</f>
        <v>24</v>
      </c>
    </row>
    <row r="38" spans="1:9" ht="25.5" customHeight="1">
      <c r="A38" s="6">
        <f>RANK(C38,C$7:C$42,1)</f>
        <v>32</v>
      </c>
      <c r="B38" s="1" t="str">
        <f>'Durchgangszeiten(Eingabe)'!A36</f>
        <v>Andi Gössl</v>
      </c>
      <c r="C38" s="7">
        <f>'Durchgangszeiten(Eingabe)'!N36</f>
        <v>0.06542824074074083</v>
      </c>
      <c r="D38" s="8">
        <f>'Durchgangszeiten(Eingabe)'!D36</f>
        <v>0.010324074074074097</v>
      </c>
      <c r="E38" s="6">
        <f>RANK(D38,D$7:D$42,1)</f>
        <v>32</v>
      </c>
      <c r="F38" s="9">
        <f>'Durchgangszeiten(Eingabe)'!H36-'Durchgangszeiten(Eingabe)'!F36</f>
        <v>0.037986111111111054</v>
      </c>
      <c r="G38" s="6">
        <f>RANK(F38,F$7:F$42,1)</f>
        <v>34</v>
      </c>
      <c r="H38" s="8">
        <f>'Durchgangszeiten(Eingabe)'!L36-'Durchgangszeiten(Eingabe)'!J36</f>
        <v>0.014722222222222303</v>
      </c>
      <c r="I38" s="6">
        <f>RANK(H38,H$7:H$42,1)</f>
        <v>1</v>
      </c>
    </row>
    <row r="39" spans="1:9" ht="25.5" customHeight="1">
      <c r="A39" s="6">
        <f>RANK(C39,C$7:C$42,1)</f>
        <v>33</v>
      </c>
      <c r="B39" s="1" t="str">
        <f>'Durchgangszeiten(Eingabe)'!A37</f>
        <v>Bernd Mayr</v>
      </c>
      <c r="C39" s="7">
        <f>'Durchgangszeiten(Eingabe)'!N37</f>
        <v>0.0705555555555557</v>
      </c>
      <c r="D39" s="8">
        <f>'Durchgangszeiten(Eingabe)'!D37</f>
        <v>0.011990740740740802</v>
      </c>
      <c r="E39" s="6">
        <f>RANK(D39,D$7:D$42,1)</f>
        <v>35</v>
      </c>
      <c r="F39" s="9">
        <f>'Durchgangszeiten(Eingabe)'!H37-'Durchgangszeiten(Eingabe)'!F37</f>
        <v>0.03325231481481483</v>
      </c>
      <c r="G39" s="6">
        <f>RANK(F39,F$7:F$42,1)</f>
        <v>32</v>
      </c>
      <c r="H39" s="8">
        <f>'Durchgangszeiten(Eingabe)'!L37-'Durchgangszeiten(Eingabe)'!J37</f>
        <v>0.022650462962963025</v>
      </c>
      <c r="I39" s="6">
        <f>RANK(H39,H$7:H$42,1)</f>
        <v>33</v>
      </c>
    </row>
    <row r="40" spans="1:9" ht="25.5" customHeight="1">
      <c r="A40" s="6">
        <f>RANK(C40,C$7:C$42,1)</f>
        <v>34</v>
      </c>
      <c r="B40" s="1" t="str">
        <f>'Durchgangszeiten(Eingabe)'!A38</f>
        <v>Markus Reichenvater</v>
      </c>
      <c r="C40" s="7">
        <f>'Durchgangszeiten(Eingabe)'!N38</f>
        <v>0.07187500000000013</v>
      </c>
      <c r="D40" s="8">
        <f>'Durchgangszeiten(Eingabe)'!D38</f>
        <v>0.010092592592592653</v>
      </c>
      <c r="E40" s="6">
        <f>RANK(D40,D$7:D$42,1)</f>
        <v>31</v>
      </c>
      <c r="F40" s="9">
        <f>'Durchgangszeiten(Eingabe)'!H38-'Durchgangszeiten(Eingabe)'!F38</f>
        <v>0.035081018518518525</v>
      </c>
      <c r="G40" s="6">
        <f>RANK(F40,F$7:F$42,1)</f>
        <v>33</v>
      </c>
      <c r="H40" s="8">
        <f>'Durchgangszeiten(Eingabe)'!L38-'Durchgangszeiten(Eingabe)'!J38</f>
        <v>0.023657407407407405</v>
      </c>
      <c r="I40" s="6">
        <f>RANK(H40,H$7:H$42,1)</f>
        <v>34</v>
      </c>
    </row>
    <row r="41" spans="1:9" ht="25.5" customHeight="1">
      <c r="A41" s="6"/>
      <c r="B41" s="1" t="str">
        <f>'Durchgangszeiten(Eingabe)'!A39</f>
        <v>Angelika Oswald</v>
      </c>
      <c r="C41" s="7"/>
      <c r="D41" s="8">
        <f>'Durchgangszeiten(Eingabe)'!D39</f>
        <v>0.008912037037037024</v>
      </c>
      <c r="E41" s="6">
        <f>RANK(D41,D$7:D$42,1)</f>
        <v>24</v>
      </c>
      <c r="F41" s="9"/>
      <c r="G41" s="6"/>
      <c r="H41" s="8"/>
      <c r="I41" s="6"/>
    </row>
    <row r="42" spans="1:9" ht="25.5" customHeight="1">
      <c r="A42" s="6"/>
      <c r="C42" s="7"/>
      <c r="D42" s="8"/>
      <c r="E42" s="6"/>
      <c r="F42" s="9"/>
      <c r="G42" s="6"/>
      <c r="H42" s="8"/>
      <c r="I42" s="6"/>
    </row>
    <row r="43" spans="1:21" s="4" customFormat="1" ht="15.75">
      <c r="A43" s="10" t="s">
        <v>63</v>
      </c>
      <c r="C43" s="11"/>
      <c r="D43" s="12"/>
      <c r="E43" s="13"/>
      <c r="F43" s="14"/>
      <c r="G43" s="13"/>
      <c r="H43" s="12"/>
      <c r="I43" s="1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s="4" customFormat="1" ht="15">
      <c r="A44" s="10" t="s">
        <v>64</v>
      </c>
      <c r="B44" s="15"/>
      <c r="C44" s="3"/>
      <c r="D44" s="12"/>
      <c r="E44" s="13"/>
      <c r="F44" s="14"/>
      <c r="G44" s="13"/>
      <c r="H44" s="12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s="4" customFormat="1" ht="15.75">
      <c r="A45" s="16" t="s">
        <v>65</v>
      </c>
      <c r="C45" s="11"/>
      <c r="D45" s="12"/>
      <c r="E45" s="13"/>
      <c r="F45" s="14"/>
      <c r="G45" s="13"/>
      <c r="H45" s="12"/>
      <c r="I45" s="1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9" ht="8.25" customHeight="1">
      <c r="A46" s="66"/>
      <c r="C46" s="7"/>
      <c r="D46" s="8"/>
      <c r="E46" s="6"/>
      <c r="F46" s="9"/>
      <c r="G46" s="6"/>
      <c r="H46" s="8"/>
      <c r="I46" s="6"/>
    </row>
    <row r="47" spans="1:9" ht="25.5" customHeight="1">
      <c r="A47" s="17" t="s">
        <v>6</v>
      </c>
      <c r="C47" s="7"/>
      <c r="D47" s="8"/>
      <c r="E47" s="6"/>
      <c r="F47" s="9"/>
      <c r="G47" s="6"/>
      <c r="H47" s="8"/>
      <c r="I47" s="6"/>
    </row>
    <row r="48" spans="1:9" ht="25.5" customHeight="1">
      <c r="A48" s="6"/>
      <c r="C48" s="7"/>
      <c r="D48" s="8"/>
      <c r="E48" s="6"/>
      <c r="F48" s="9"/>
      <c r="G48" s="6"/>
      <c r="H48" s="8"/>
      <c r="I48" s="6"/>
    </row>
    <row r="49" spans="1:9" ht="25.5" customHeight="1">
      <c r="A49" s="6"/>
      <c r="C49" s="7"/>
      <c r="D49" s="8"/>
      <c r="E49" s="6"/>
      <c r="F49" s="9"/>
      <c r="G49" s="6"/>
      <c r="H49" s="8"/>
      <c r="I49" s="6"/>
    </row>
    <row r="50" spans="1:9" ht="25.5" customHeight="1">
      <c r="A50" s="6"/>
      <c r="C50" s="7"/>
      <c r="D50" s="8"/>
      <c r="E50" s="6"/>
      <c r="F50" s="9"/>
      <c r="G50" s="6"/>
      <c r="H50" s="8"/>
      <c r="I50" s="6"/>
    </row>
    <row r="51" spans="1:9" ht="25.5" customHeight="1">
      <c r="A51" s="6"/>
      <c r="C51" s="7"/>
      <c r="D51" s="8"/>
      <c r="E51" s="6"/>
      <c r="F51" s="9"/>
      <c r="G51" s="6"/>
      <c r="H51" s="8"/>
      <c r="I51" s="6"/>
    </row>
    <row r="52" spans="1:9" ht="25.5" customHeight="1">
      <c r="A52" s="6"/>
      <c r="C52" s="7"/>
      <c r="D52" s="8"/>
      <c r="E52" s="6"/>
      <c r="F52" s="9"/>
      <c r="G52" s="6"/>
      <c r="H52" s="8"/>
      <c r="I52" s="6"/>
    </row>
    <row r="53" spans="1:9" ht="25.5" customHeight="1">
      <c r="A53" s="6"/>
      <c r="C53" s="7"/>
      <c r="D53" s="8"/>
      <c r="E53" s="6"/>
      <c r="F53" s="9"/>
      <c r="G53" s="6"/>
      <c r="H53" s="8"/>
      <c r="I53" s="6"/>
    </row>
    <row r="54" spans="1:9" ht="25.5" customHeight="1">
      <c r="A54" s="6"/>
      <c r="C54" s="7"/>
      <c r="D54" s="8"/>
      <c r="E54" s="6"/>
      <c r="F54" s="9"/>
      <c r="G54" s="6"/>
      <c r="H54" s="8"/>
      <c r="I54" s="6"/>
    </row>
    <row r="55" spans="1:9" ht="25.5" customHeight="1">
      <c r="A55" s="6"/>
      <c r="C55" s="7"/>
      <c r="D55" s="8"/>
      <c r="E55" s="6"/>
      <c r="F55" s="9"/>
      <c r="G55" s="6"/>
      <c r="H55" s="8"/>
      <c r="I55" s="6"/>
    </row>
    <row r="56" spans="1:9" ht="25.5" customHeight="1">
      <c r="A56" s="6"/>
      <c r="C56" s="7"/>
      <c r="D56" s="8"/>
      <c r="E56" s="6"/>
      <c r="F56" s="9"/>
      <c r="G56" s="6"/>
      <c r="H56" s="8"/>
      <c r="I56" s="6"/>
    </row>
    <row r="57" spans="1:9" ht="25.5" customHeight="1">
      <c r="A57" s="6"/>
      <c r="C57" s="7"/>
      <c r="D57" s="8"/>
      <c r="E57" s="6"/>
      <c r="F57" s="9"/>
      <c r="G57" s="6"/>
      <c r="H57" s="8"/>
      <c r="I57" s="6"/>
    </row>
    <row r="58" spans="1:9" ht="25.5" customHeight="1">
      <c r="A58" s="6"/>
      <c r="C58" s="7"/>
      <c r="D58" s="8"/>
      <c r="E58" s="6"/>
      <c r="F58" s="9"/>
      <c r="G58" s="6"/>
      <c r="H58" s="8"/>
      <c r="I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hyperlinks>
    <hyperlink ref="A47" r:id="rId1" display="© www.free-eagle.at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zoomScalePageLayoutView="0" workbookViewId="0" topLeftCell="A22">
      <selection activeCell="D38" sqref="D38:D39"/>
    </sheetView>
  </sheetViews>
  <sheetFormatPr defaultColWidth="11.421875" defaultRowHeight="15" customHeight="1"/>
  <cols>
    <col min="1" max="1" width="26.8515625" style="18" customWidth="1"/>
    <col min="2" max="2" width="8.140625" style="19" customWidth="1"/>
    <col min="3" max="3" width="10.140625" style="1" customWidth="1"/>
    <col min="4" max="4" width="4.28125" style="1" customWidth="1"/>
    <col min="5" max="5" width="12.140625" style="1" customWidth="1"/>
    <col min="6" max="6" width="3.8515625" style="1" customWidth="1"/>
    <col min="7" max="7" width="10.140625" style="1" customWidth="1"/>
    <col min="8" max="8" width="4.57421875" style="1" customWidth="1"/>
    <col min="9" max="9" width="10.140625" style="1" customWidth="1"/>
    <col min="10" max="10" width="4.57421875" style="1" customWidth="1"/>
    <col min="11" max="11" width="10.140625" style="1" customWidth="1"/>
    <col min="12" max="12" width="4.57421875" style="1" customWidth="1"/>
    <col min="13" max="13" width="11.421875" style="20" customWidth="1"/>
    <col min="14" max="16384" width="11.421875" style="1" customWidth="1"/>
  </cols>
  <sheetData>
    <row r="1" spans="1:20" ht="15" customHeight="1">
      <c r="A1" s="89" t="s">
        <v>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1"/>
      <c r="N1" s="2"/>
      <c r="O1" s="2"/>
      <c r="P1" s="2"/>
      <c r="Q1" s="2"/>
      <c r="R1" s="2"/>
      <c r="S1" s="2"/>
      <c r="T1" s="2"/>
    </row>
    <row r="2" spans="3:20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1"/>
      <c r="N2" s="2"/>
      <c r="O2" s="2"/>
      <c r="P2" s="2"/>
      <c r="Q2" s="2"/>
      <c r="R2" s="2"/>
      <c r="S2" s="2"/>
      <c r="T2" s="2"/>
    </row>
    <row r="3" spans="1:20" ht="15" customHeight="1">
      <c r="A3" s="22" t="s">
        <v>8</v>
      </c>
      <c r="B3" s="23">
        <v>0.642361111111111</v>
      </c>
      <c r="C3" s="24"/>
      <c r="D3" s="24"/>
      <c r="E3" s="24"/>
      <c r="F3" s="25"/>
      <c r="G3" s="25"/>
      <c r="H3" s="25"/>
      <c r="I3" s="25"/>
      <c r="J3" s="25"/>
      <c r="K3" s="25"/>
      <c r="L3" s="25"/>
      <c r="M3" s="21"/>
      <c r="N3" s="2"/>
      <c r="O3" s="2"/>
      <c r="P3" s="2"/>
      <c r="Q3" s="2"/>
      <c r="R3" s="2"/>
      <c r="S3" s="2"/>
      <c r="T3" s="2"/>
    </row>
    <row r="4" spans="1:14" ht="15" customHeight="1">
      <c r="A4" s="26" t="s">
        <v>9</v>
      </c>
      <c r="B4" s="27" t="s">
        <v>10</v>
      </c>
      <c r="C4" s="90" t="s">
        <v>11</v>
      </c>
      <c r="D4" s="90"/>
      <c r="E4" s="90" t="s">
        <v>12</v>
      </c>
      <c r="F4" s="90"/>
      <c r="G4" s="90" t="s">
        <v>4</v>
      </c>
      <c r="H4" s="90"/>
      <c r="I4" s="90" t="s">
        <v>13</v>
      </c>
      <c r="J4" s="90"/>
      <c r="K4" s="91" t="s">
        <v>14</v>
      </c>
      <c r="L4" s="91"/>
      <c r="M4" s="21"/>
      <c r="N4" s="2"/>
    </row>
    <row r="5" spans="1:14" s="35" customFormat="1" ht="15" customHeight="1">
      <c r="A5" s="28" t="str">
        <f>'Durchgangszeiten(Eingabe)'!A5</f>
        <v>Walter Lima</v>
      </c>
      <c r="B5" s="29">
        <f>'Durchgangszeiten(Eingabe)'!B5</f>
        <v>30</v>
      </c>
      <c r="C5" s="30">
        <f>'Durchgangszeiten(Eingabe)'!C5-'Durchgangszeiten(Eingabe)'!$B$3</f>
        <v>0.00651620370370376</v>
      </c>
      <c r="D5" s="31">
        <f>RANK(C5,C$5:C$39,1)</f>
        <v>1</v>
      </c>
      <c r="E5" s="30">
        <f>'Durchgangszeiten(Eingabe)'!F5-'Durchgangszeiten(Eingabe)'!$B$3</f>
        <v>0.007384259259259229</v>
      </c>
      <c r="F5" s="31">
        <f>RANK(E5,E$5:E$38,1)</f>
        <v>1</v>
      </c>
      <c r="G5" s="32">
        <f>'Durchgangszeiten(Eingabe)'!H5-'Durchgangszeiten(Eingabe)'!$B$3</f>
        <v>0.032928240740740744</v>
      </c>
      <c r="H5" s="31">
        <f>RANK(G5,G$5:G$38,1)</f>
        <v>4</v>
      </c>
      <c r="I5" s="32">
        <f>'Durchgangszeiten(Eingabe)'!J5-'Durchgangszeiten(Eingabe)'!$B$3</f>
        <v>0.03341435185185193</v>
      </c>
      <c r="J5" s="31">
        <f>RANK(I5,I$5:I$38,1)</f>
        <v>4</v>
      </c>
      <c r="K5" s="32">
        <f>'Durchgangszeiten(Eingabe)'!N5</f>
        <v>0.04831018518518515</v>
      </c>
      <c r="L5" s="33">
        <f>RANK(K5,K$5:K$38,1)</f>
        <v>1</v>
      </c>
      <c r="M5" s="67"/>
      <c r="N5" s="34"/>
    </row>
    <row r="6" spans="1:14" s="35" customFormat="1" ht="15" customHeight="1">
      <c r="A6" s="28" t="str">
        <f>'Durchgangszeiten(Eingabe)'!A6</f>
        <v>Jürgen Grubek</v>
      </c>
      <c r="B6" s="29">
        <f>'Durchgangszeiten(Eingabe)'!B6</f>
        <v>10</v>
      </c>
      <c r="C6" s="30">
        <f>'Durchgangszeiten(Eingabe)'!C6-'Durchgangszeiten(Eingabe)'!$B$3</f>
        <v>0.007870370370370416</v>
      </c>
      <c r="D6" s="31">
        <f aca="true" t="shared" si="0" ref="D6:D39">RANK(C6,C$5:C$39,1)</f>
        <v>10</v>
      </c>
      <c r="E6" s="30">
        <f>'Durchgangszeiten(Eingabe)'!F6-'Durchgangszeiten(Eingabe)'!$B$3</f>
        <v>0.00883101851851853</v>
      </c>
      <c r="F6" s="31">
        <f aca="true" t="shared" si="1" ref="F6:F38">RANK(E6,E$5:E$38,1)</f>
        <v>11</v>
      </c>
      <c r="G6" s="32">
        <f>'Durchgangszeiten(Eingabe)'!H6-'Durchgangszeiten(Eingabe)'!$B$3</f>
        <v>0.032175925925926</v>
      </c>
      <c r="H6" s="31">
        <f aca="true" t="shared" si="2" ref="H6:H38">RANK(G6,G$5:G$38,1)</f>
        <v>1</v>
      </c>
      <c r="I6" s="32">
        <f>'Durchgangszeiten(Eingabe)'!J6-'Durchgangszeiten(Eingabe)'!$B$3</f>
        <v>0.03256944444444443</v>
      </c>
      <c r="J6" s="31">
        <f aca="true" t="shared" si="3" ref="J6:J38">RANK(I6,I$5:I$38,1)</f>
        <v>1</v>
      </c>
      <c r="K6" s="32">
        <f>'Durchgangszeiten(Eingabe)'!N6</f>
        <v>0.04861111111111116</v>
      </c>
      <c r="L6" s="29">
        <f aca="true" t="shared" si="4" ref="L6:L38">RANK(K6,K$5:K$38,1)</f>
        <v>2</v>
      </c>
      <c r="M6" s="67"/>
      <c r="N6" s="34"/>
    </row>
    <row r="7" spans="1:14" s="35" customFormat="1" ht="15" customHeight="1">
      <c r="A7" s="28" t="str">
        <f>'Durchgangszeiten(Eingabe)'!A7</f>
        <v>Jürgen Haiderer</v>
      </c>
      <c r="B7" s="29">
        <f>'Durchgangszeiten(Eingabe)'!B7</f>
        <v>29</v>
      </c>
      <c r="C7" s="30">
        <f>'Durchgangszeiten(Eingabe)'!C7-'Durchgangszeiten(Eingabe)'!$B$3</f>
        <v>0.007627314814814823</v>
      </c>
      <c r="D7" s="31">
        <f t="shared" si="0"/>
        <v>8</v>
      </c>
      <c r="E7" s="30">
        <f>'Durchgangszeiten(Eingabe)'!F7-'Durchgangszeiten(Eingabe)'!$B$3</f>
        <v>0.00868055555555558</v>
      </c>
      <c r="F7" s="31">
        <f t="shared" si="1"/>
        <v>8</v>
      </c>
      <c r="G7" s="32">
        <f>'Durchgangszeiten(Eingabe)'!H7-'Durchgangszeiten(Eingabe)'!$B$3</f>
        <v>0.03223379629629641</v>
      </c>
      <c r="H7" s="31">
        <f t="shared" si="2"/>
        <v>2</v>
      </c>
      <c r="I7" s="32">
        <f>'Durchgangszeiten(Eingabe)'!J7-'Durchgangszeiten(Eingabe)'!$B$3</f>
        <v>0.03267361111111122</v>
      </c>
      <c r="J7" s="31">
        <f t="shared" si="3"/>
        <v>2</v>
      </c>
      <c r="K7" s="32">
        <f>'Durchgangszeiten(Eingabe)'!N7</f>
        <v>0.048807870370370376</v>
      </c>
      <c r="L7" s="29">
        <f t="shared" si="4"/>
        <v>3</v>
      </c>
      <c r="M7" s="67"/>
      <c r="N7" s="34"/>
    </row>
    <row r="8" spans="1:13" s="35" customFormat="1" ht="15" customHeight="1">
      <c r="A8" s="28" t="str">
        <f>'Durchgangszeiten(Eingabe)'!A8</f>
        <v>Georg Weber</v>
      </c>
      <c r="B8" s="29">
        <f>'Durchgangszeiten(Eingabe)'!B8</f>
        <v>24</v>
      </c>
      <c r="C8" s="30">
        <f>'Durchgangszeiten(Eingabe)'!C8-'Durchgangszeiten(Eingabe)'!$B$3</f>
        <v>0.00666666666666671</v>
      </c>
      <c r="D8" s="31">
        <f t="shared" si="0"/>
        <v>3</v>
      </c>
      <c r="E8" s="30">
        <f>'Durchgangszeiten(Eingabe)'!F8-'Durchgangszeiten(Eingabe)'!$B$3</f>
        <v>0.00796296296296295</v>
      </c>
      <c r="F8" s="31">
        <f t="shared" si="1"/>
        <v>5</v>
      </c>
      <c r="G8" s="32">
        <f>'Durchgangszeiten(Eingabe)'!H8-'Durchgangszeiten(Eingabe)'!$B$3</f>
        <v>0.03271990740740749</v>
      </c>
      <c r="H8" s="31">
        <f t="shared" si="2"/>
        <v>3</v>
      </c>
      <c r="I8" s="32">
        <f>'Durchgangszeiten(Eingabe)'!J8-'Durchgangszeiten(Eingabe)'!$B$3</f>
        <v>0.03325231481481494</v>
      </c>
      <c r="J8" s="31">
        <f t="shared" si="3"/>
        <v>3</v>
      </c>
      <c r="K8" s="32">
        <f>'Durchgangszeiten(Eingabe)'!N8</f>
        <v>0.049282407407407414</v>
      </c>
      <c r="L8" s="29">
        <f t="shared" si="4"/>
        <v>4</v>
      </c>
      <c r="M8" s="67"/>
    </row>
    <row r="9" spans="1:14" s="35" customFormat="1" ht="15" customHeight="1">
      <c r="A9" s="28" t="str">
        <f>'Durchgangszeiten(Eingabe)'!A9</f>
        <v>Walter Fasching</v>
      </c>
      <c r="B9" s="29">
        <f>'Durchgangszeiten(Eingabe)'!B9</f>
        <v>2</v>
      </c>
      <c r="C9" s="30">
        <f>'Durchgangszeiten(Eingabe)'!C9-'Durchgangszeiten(Eingabe)'!$B$3</f>
        <v>0.008043981481481555</v>
      </c>
      <c r="D9" s="31">
        <f t="shared" si="0"/>
        <v>14</v>
      </c>
      <c r="E9" s="30">
        <f>'Durchgangszeiten(Eingabe)'!F9-'Durchgangszeiten(Eingabe)'!$B$3</f>
        <v>0.008900462962962985</v>
      </c>
      <c r="F9" s="31">
        <f t="shared" si="1"/>
        <v>12</v>
      </c>
      <c r="G9" s="32">
        <f>'Durchgangszeiten(Eingabe)'!H9-'Durchgangszeiten(Eingabe)'!$B$3</f>
        <v>0.03471064814814828</v>
      </c>
      <c r="H9" s="31">
        <f t="shared" si="2"/>
        <v>7</v>
      </c>
      <c r="I9" s="32">
        <f>'Durchgangszeiten(Eingabe)'!J9-'Durchgangszeiten(Eingabe)'!$B$3</f>
        <v>0.03543981481481484</v>
      </c>
      <c r="J9" s="31">
        <f t="shared" si="3"/>
        <v>7</v>
      </c>
      <c r="K9" s="32">
        <f>'Durchgangszeiten(Eingabe)'!N9</f>
        <v>0.05046296296296304</v>
      </c>
      <c r="L9" s="29">
        <f t="shared" si="4"/>
        <v>5</v>
      </c>
      <c r="M9" s="67"/>
      <c r="N9" s="34"/>
    </row>
    <row r="10" spans="1:13" s="35" customFormat="1" ht="15" customHeight="1">
      <c r="A10" s="28" t="str">
        <f>'Durchgangszeiten(Eingabe)'!A10</f>
        <v>Martin Stumpf</v>
      </c>
      <c r="B10" s="29">
        <f>'Durchgangszeiten(Eingabe)'!B10</f>
        <v>35</v>
      </c>
      <c r="C10" s="30">
        <f>'Durchgangszeiten(Eingabe)'!C10-'Durchgangszeiten(Eingabe)'!$B$3</f>
        <v>0.008009259259259327</v>
      </c>
      <c r="D10" s="31">
        <f t="shared" si="0"/>
        <v>13</v>
      </c>
      <c r="E10" s="30">
        <f>'Durchgangszeiten(Eingabe)'!F10-'Durchgangszeiten(Eingabe)'!$B$3</f>
        <v>0.009143518518518579</v>
      </c>
      <c r="F10" s="31">
        <f t="shared" si="1"/>
        <v>15</v>
      </c>
      <c r="G10" s="32">
        <f>'Durchgangszeiten(Eingabe)'!H10-'Durchgangszeiten(Eingabe)'!$B$3</f>
        <v>0.03527777777777785</v>
      </c>
      <c r="H10" s="31">
        <f t="shared" si="2"/>
        <v>10</v>
      </c>
      <c r="I10" s="32">
        <f>'Durchgangszeiten(Eingabe)'!J10-'Durchgangszeiten(Eingabe)'!$B$3</f>
        <v>0.03599537037037037</v>
      </c>
      <c r="J10" s="31">
        <f t="shared" si="3"/>
        <v>10</v>
      </c>
      <c r="K10" s="32">
        <f>'Durchgangszeiten(Eingabe)'!N10</f>
        <v>0.051018518518518574</v>
      </c>
      <c r="L10" s="29">
        <f t="shared" si="4"/>
        <v>6</v>
      </c>
      <c r="M10" s="67"/>
    </row>
    <row r="11" spans="1:13" s="35" customFormat="1" ht="15" customHeight="1">
      <c r="A11" s="28" t="str">
        <f>'Durchgangszeiten(Eingabe)'!A11</f>
        <v>Bernd Höfinger</v>
      </c>
      <c r="B11" s="29">
        <f>'Durchgangszeiten(Eingabe)'!B11</f>
        <v>28</v>
      </c>
      <c r="C11" s="30">
        <f>'Durchgangszeiten(Eingabe)'!C11-'Durchgangszeiten(Eingabe)'!$B$3</f>
        <v>0.00679398148148147</v>
      </c>
      <c r="D11" s="31">
        <f t="shared" si="0"/>
        <v>5</v>
      </c>
      <c r="E11" s="30">
        <f>'Durchgangszeiten(Eingabe)'!F11-'Durchgangszeiten(Eingabe)'!$B$3</f>
        <v>0.0074652777777778345</v>
      </c>
      <c r="F11" s="31">
        <f t="shared" si="1"/>
        <v>2</v>
      </c>
      <c r="G11" s="32">
        <f>'Durchgangszeiten(Eingabe)'!H11-'Durchgangszeiten(Eingabe)'!$B$3</f>
        <v>0.03415509259259264</v>
      </c>
      <c r="H11" s="31">
        <f t="shared" si="2"/>
        <v>6</v>
      </c>
      <c r="I11" s="32">
        <f>'Durchgangszeiten(Eingabe)'!J11-'Durchgangszeiten(Eingabe)'!$B$3</f>
        <v>0.03454861111111107</v>
      </c>
      <c r="J11" s="31">
        <f t="shared" si="3"/>
        <v>5</v>
      </c>
      <c r="K11" s="32">
        <f>'Durchgangszeiten(Eingabe)'!N11</f>
        <v>0.05135416666666681</v>
      </c>
      <c r="L11" s="29">
        <f t="shared" si="4"/>
        <v>7</v>
      </c>
      <c r="M11" s="67"/>
    </row>
    <row r="12" spans="1:13" s="35" customFormat="1" ht="15" customHeight="1">
      <c r="A12" s="28" t="str">
        <f>'Durchgangszeiten(Eingabe)'!A12</f>
        <v>Paul Richter</v>
      </c>
      <c r="B12" s="29">
        <f>'Durchgangszeiten(Eingabe)'!B12</f>
        <v>3</v>
      </c>
      <c r="C12" s="30">
        <f>'Durchgangszeiten(Eingabe)'!C12-'Durchgangszeiten(Eingabe)'!$B$3</f>
        <v>0.00810185185185186</v>
      </c>
      <c r="D12" s="31">
        <f t="shared" si="0"/>
        <v>15</v>
      </c>
      <c r="E12" s="30">
        <f>'Durchgangszeiten(Eingabe)'!F12-'Durchgangszeiten(Eingabe)'!$B$3</f>
        <v>0.008912037037037024</v>
      </c>
      <c r="F12" s="31">
        <f t="shared" si="1"/>
        <v>13</v>
      </c>
      <c r="G12" s="32">
        <f>'Durchgangszeiten(Eingabe)'!H12-'Durchgangszeiten(Eingabe)'!$B$3</f>
        <v>0.03516203703703702</v>
      </c>
      <c r="H12" s="31">
        <f t="shared" si="2"/>
        <v>8</v>
      </c>
      <c r="I12" s="32">
        <f>'Durchgangszeiten(Eingabe)'!J12-'Durchgangszeiten(Eingabe)'!$B$3</f>
        <v>0.03547453703703707</v>
      </c>
      <c r="J12" s="31">
        <f t="shared" si="3"/>
        <v>8</v>
      </c>
      <c r="K12" s="32">
        <f>'Durchgangszeiten(Eingabe)'!N12</f>
        <v>0.05167824074074079</v>
      </c>
      <c r="L12" s="29">
        <f t="shared" si="4"/>
        <v>8</v>
      </c>
      <c r="M12" s="67"/>
    </row>
    <row r="13" spans="1:13" s="35" customFormat="1" ht="15" customHeight="1">
      <c r="A13" s="28" t="str">
        <f>'Durchgangszeiten(Eingabe)'!A13</f>
        <v>Andi Rettegi</v>
      </c>
      <c r="B13" s="29">
        <f>'Durchgangszeiten(Eingabe)'!B13</f>
        <v>15</v>
      </c>
      <c r="C13" s="30">
        <f>'Durchgangszeiten(Eingabe)'!C13-'Durchgangszeiten(Eingabe)'!$B$3</f>
        <v>0.007314814814814885</v>
      </c>
      <c r="D13" s="31">
        <f t="shared" si="0"/>
        <v>6</v>
      </c>
      <c r="E13" s="30">
        <f>'Durchgangszeiten(Eingabe)'!F13-'Durchgangszeiten(Eingabe)'!$B$3</f>
        <v>0.00825231481481481</v>
      </c>
      <c r="F13" s="31">
        <f t="shared" si="1"/>
        <v>7</v>
      </c>
      <c r="G13" s="32">
        <f>'Durchgangszeiten(Eingabe)'!H13-'Durchgangszeiten(Eingabe)'!$B$3</f>
        <v>0.03402777777777777</v>
      </c>
      <c r="H13" s="31">
        <f t="shared" si="2"/>
        <v>5</v>
      </c>
      <c r="I13" s="32">
        <f>'Durchgangszeiten(Eingabe)'!J13-'Durchgangszeiten(Eingabe)'!$B$3</f>
        <v>0.03457175925925937</v>
      </c>
      <c r="J13" s="31">
        <f t="shared" si="3"/>
        <v>6</v>
      </c>
      <c r="K13" s="32">
        <f>'Durchgangszeiten(Eingabe)'!N13</f>
        <v>0.052037037037037104</v>
      </c>
      <c r="L13" s="29">
        <f t="shared" si="4"/>
        <v>9</v>
      </c>
      <c r="M13" s="67"/>
    </row>
    <row r="14" spans="1:13" s="35" customFormat="1" ht="15" customHeight="1">
      <c r="A14" s="28" t="str">
        <f>'Durchgangszeiten(Eingabe)'!A14</f>
        <v>Kurt Körner</v>
      </c>
      <c r="B14" s="29">
        <f>'Durchgangszeiten(Eingabe)'!B14</f>
        <v>1</v>
      </c>
      <c r="C14" s="30">
        <f>'Durchgangszeiten(Eingabe)'!C14-'Durchgangszeiten(Eingabe)'!$B$3</f>
        <v>0.008310185185185226</v>
      </c>
      <c r="D14" s="31">
        <f t="shared" si="0"/>
        <v>21</v>
      </c>
      <c r="E14" s="30">
        <f>'Durchgangszeiten(Eingabe)'!F14-'Durchgangszeiten(Eingabe)'!$B$3</f>
        <v>0.009803240740740793</v>
      </c>
      <c r="F14" s="31">
        <f t="shared" si="1"/>
        <v>22</v>
      </c>
      <c r="G14" s="32">
        <f>'Durchgangszeiten(Eingabe)'!H14-'Durchgangszeiten(Eingabe)'!$B$3</f>
        <v>0.036689814814814925</v>
      </c>
      <c r="H14" s="31">
        <f t="shared" si="2"/>
        <v>18</v>
      </c>
      <c r="I14" s="32">
        <f>'Durchgangszeiten(Eingabe)'!J14-'Durchgangszeiten(Eingabe)'!$B$3</f>
        <v>0.037245370370370345</v>
      </c>
      <c r="J14" s="31">
        <f t="shared" si="3"/>
        <v>19</v>
      </c>
      <c r="K14" s="32">
        <f>'Durchgangszeiten(Eingabe)'!N14</f>
        <v>0.05208333333333337</v>
      </c>
      <c r="L14" s="29">
        <f t="shared" si="4"/>
        <v>10</v>
      </c>
      <c r="M14" s="67"/>
    </row>
    <row r="15" spans="1:13" s="35" customFormat="1" ht="15" customHeight="1">
      <c r="A15" s="28" t="str">
        <f>'Durchgangszeiten(Eingabe)'!A15</f>
        <v>Fraunz Heily</v>
      </c>
      <c r="B15" s="29">
        <f>'Durchgangszeiten(Eingabe)'!B15</f>
        <v>4</v>
      </c>
      <c r="C15" s="30">
        <f>'Durchgangszeiten(Eingabe)'!C15-'Durchgangszeiten(Eingabe)'!$B$3</f>
        <v>0.008298611111111187</v>
      </c>
      <c r="D15" s="31">
        <f t="shared" si="0"/>
        <v>20</v>
      </c>
      <c r="E15" s="30">
        <f>'Durchgangszeiten(Eingabe)'!F15-'Durchgangszeiten(Eingabe)'!$B$3</f>
        <v>0.009201388888888884</v>
      </c>
      <c r="F15" s="31">
        <f t="shared" si="1"/>
        <v>17</v>
      </c>
      <c r="G15" s="32">
        <f>'Durchgangszeiten(Eingabe)'!H15-'Durchgangszeiten(Eingabe)'!$B$3</f>
        <v>0.03532407407407412</v>
      </c>
      <c r="H15" s="31">
        <f t="shared" si="2"/>
        <v>11</v>
      </c>
      <c r="I15" s="32">
        <f>'Durchgangszeiten(Eingabe)'!J15-'Durchgangszeiten(Eingabe)'!$B$3</f>
        <v>0.03575231481481489</v>
      </c>
      <c r="J15" s="31">
        <f t="shared" si="3"/>
        <v>9</v>
      </c>
      <c r="K15" s="32">
        <f>'Durchgangszeiten(Eingabe)'!N15</f>
        <v>0.05255787037037041</v>
      </c>
      <c r="L15" s="29">
        <f t="shared" si="4"/>
        <v>11</v>
      </c>
      <c r="M15" s="67"/>
    </row>
    <row r="16" spans="1:13" s="35" customFormat="1" ht="15" customHeight="1">
      <c r="A16" s="28" t="str">
        <f>'Durchgangszeiten(Eingabe)'!A16</f>
        <v>Wolfgang Zuser</v>
      </c>
      <c r="B16" s="29">
        <f>'Durchgangszeiten(Eingabe)'!B16</f>
        <v>25</v>
      </c>
      <c r="C16" s="30">
        <f>'Durchgangszeiten(Eingabe)'!C16-'Durchgangszeiten(Eingabe)'!$B$3</f>
        <v>0.009131944444444429</v>
      </c>
      <c r="D16" s="31">
        <f t="shared" si="0"/>
        <v>26</v>
      </c>
      <c r="E16" s="30">
        <f>'Durchgangszeiten(Eingabe)'!F16-'Durchgangszeiten(Eingabe)'!$B$3</f>
        <v>0.010439814814814818</v>
      </c>
      <c r="F16" s="31">
        <f t="shared" si="1"/>
        <v>25</v>
      </c>
      <c r="G16" s="32">
        <f>'Durchgangszeiten(Eingabe)'!H16-'Durchgangszeiten(Eingabe)'!$B$3</f>
        <v>0.03634259259259265</v>
      </c>
      <c r="H16" s="31">
        <f t="shared" si="2"/>
        <v>16</v>
      </c>
      <c r="I16" s="32">
        <f>'Durchgangszeiten(Eingabe)'!J16-'Durchgangszeiten(Eingabe)'!$B$3</f>
        <v>0.03686342592592595</v>
      </c>
      <c r="J16" s="31">
        <f t="shared" si="3"/>
        <v>15</v>
      </c>
      <c r="K16" s="32">
        <f>'Durchgangszeiten(Eingabe)'!N16</f>
        <v>0.0526388888888889</v>
      </c>
      <c r="L16" s="29">
        <f t="shared" si="4"/>
        <v>12</v>
      </c>
      <c r="M16" s="67"/>
    </row>
    <row r="17" spans="1:13" s="35" customFormat="1" ht="15" customHeight="1">
      <c r="A17" s="28" t="str">
        <f>'Durchgangszeiten(Eingabe)'!A19</f>
        <v>Reinhard Gererstorfer</v>
      </c>
      <c r="B17" s="29">
        <f>'Durchgangszeiten(Eingabe)'!B19</f>
        <v>12</v>
      </c>
      <c r="C17" s="30">
        <f>'Durchgangszeiten(Eingabe)'!C19-'Durchgangszeiten(Eingabe)'!$B$3</f>
        <v>0.009722222222222188</v>
      </c>
      <c r="D17" s="31">
        <f t="shared" si="0"/>
        <v>30</v>
      </c>
      <c r="E17" s="30">
        <f>'Durchgangszeiten(Eingabe)'!F19-'Durchgangszeiten(Eingabe)'!$B$3</f>
        <v>0.010914351851851856</v>
      </c>
      <c r="F17" s="31">
        <f t="shared" si="1"/>
        <v>28</v>
      </c>
      <c r="G17" s="32">
        <f>'Durchgangszeiten(Eingabe)'!H19-'Durchgangszeiten(Eingabe)'!$B$3</f>
        <v>0.036689814814814925</v>
      </c>
      <c r="H17" s="31">
        <f t="shared" si="2"/>
        <v>18</v>
      </c>
      <c r="I17" s="32">
        <f>'Durchgangszeiten(Eingabe)'!J19-'Durchgangszeiten(Eingabe)'!$B$3</f>
        <v>0.037175925925926</v>
      </c>
      <c r="J17" s="31">
        <f t="shared" si="3"/>
        <v>18</v>
      </c>
      <c r="K17" s="32">
        <f>'Durchgangszeiten(Eingabe)'!N19</f>
        <v>0.05327546296296304</v>
      </c>
      <c r="L17" s="29">
        <f t="shared" si="4"/>
        <v>15</v>
      </c>
      <c r="M17" s="67"/>
    </row>
    <row r="18" spans="1:13" s="35" customFormat="1" ht="15" customHeight="1">
      <c r="A18" s="28" t="str">
        <f>'Durchgangszeiten(Eingabe)'!A20</f>
        <v>Christian Reichenvater</v>
      </c>
      <c r="B18" s="29">
        <f>'Durchgangszeiten(Eingabe)'!B20</f>
        <v>14</v>
      </c>
      <c r="C18" s="30">
        <f>'Durchgangszeiten(Eingabe)'!C20-'Durchgangszeiten(Eingabe)'!$B$3</f>
        <v>0.008564814814814858</v>
      </c>
      <c r="D18" s="31">
        <f t="shared" si="0"/>
        <v>23</v>
      </c>
      <c r="E18" s="30">
        <f>'Durchgangszeiten(Eingabe)'!F20-'Durchgangszeiten(Eingabe)'!$B$3</f>
        <v>0.010023148148148198</v>
      </c>
      <c r="F18" s="31">
        <f t="shared" si="1"/>
        <v>23</v>
      </c>
      <c r="G18" s="32">
        <f>'Durchgangszeiten(Eingabe)'!H20-'Durchgangszeiten(Eingabe)'!$B$3</f>
        <v>0.03614583333333332</v>
      </c>
      <c r="H18" s="31">
        <f t="shared" si="2"/>
        <v>13</v>
      </c>
      <c r="I18" s="32">
        <f>'Durchgangszeiten(Eingabe)'!J20-'Durchgangszeiten(Eingabe)'!$B$3</f>
        <v>0.03678240740740746</v>
      </c>
      <c r="J18" s="31">
        <f t="shared" si="3"/>
        <v>14</v>
      </c>
      <c r="K18" s="32">
        <f>'Durchgangszeiten(Eingabe)'!N20</f>
        <v>0.053310185185185155</v>
      </c>
      <c r="L18" s="29">
        <f t="shared" si="4"/>
        <v>16</v>
      </c>
      <c r="M18" s="67"/>
    </row>
    <row r="19" spans="1:14" s="35" customFormat="1" ht="15" customHeight="1">
      <c r="A19" s="28" t="str">
        <f>'Durchgangszeiten(Eingabe)'!A21</f>
        <v>Harald Kaufmann</v>
      </c>
      <c r="B19" s="29">
        <f>'Durchgangszeiten(Eingabe)'!B21</f>
        <v>7</v>
      </c>
      <c r="C19" s="30">
        <f>'Durchgangszeiten(Eingabe)'!C21-'Durchgangszeiten(Eingabe)'!$B$3</f>
        <v>0.007916666666666683</v>
      </c>
      <c r="D19" s="31">
        <f t="shared" si="0"/>
        <v>11</v>
      </c>
      <c r="E19" s="30">
        <f>'Durchgangszeiten(Eingabe)'!F21-'Durchgangszeiten(Eingabe)'!$B$3</f>
        <v>0.008761574074074074</v>
      </c>
      <c r="F19" s="31">
        <f t="shared" si="1"/>
        <v>10</v>
      </c>
      <c r="G19" s="32">
        <f>'Durchgangszeiten(Eingabe)'!H21-'Durchgangszeiten(Eingabe)'!$B$3</f>
        <v>0.03621527777777789</v>
      </c>
      <c r="H19" s="31">
        <f t="shared" si="2"/>
        <v>14</v>
      </c>
      <c r="I19" s="32">
        <f>'Durchgangszeiten(Eingabe)'!J21-'Durchgangszeiten(Eingabe)'!$B$3</f>
        <v>0.036712962962963</v>
      </c>
      <c r="J19" s="31">
        <f t="shared" si="3"/>
        <v>13</v>
      </c>
      <c r="K19" s="32">
        <f>'Durchgangszeiten(Eingabe)'!N21</f>
        <v>0.0538657407407408</v>
      </c>
      <c r="L19" s="29">
        <f t="shared" si="4"/>
        <v>17</v>
      </c>
      <c r="M19" s="67"/>
      <c r="N19" s="34"/>
    </row>
    <row r="20" spans="1:13" s="35" customFormat="1" ht="15" customHeight="1">
      <c r="A20" s="28" t="str">
        <f>'Durchgangszeiten(Eingabe)'!A17</f>
        <v>Matthias Maier</v>
      </c>
      <c r="B20" s="29">
        <f>'Durchgangszeiten(Eingabe)'!B17</f>
        <v>34</v>
      </c>
      <c r="C20" s="30">
        <f>'Durchgangszeiten(Eingabe)'!C17-'Durchgangszeiten(Eingabe)'!$B$3</f>
        <v>0.007476851851851873</v>
      </c>
      <c r="D20" s="31">
        <f t="shared" si="0"/>
        <v>7</v>
      </c>
      <c r="E20" s="30">
        <f>'Durchgangszeiten(Eingabe)'!F17-'Durchgangszeiten(Eingabe)'!$B$3</f>
        <v>0.009166666666666767</v>
      </c>
      <c r="F20" s="31">
        <f t="shared" si="1"/>
        <v>16</v>
      </c>
      <c r="G20" s="32">
        <f>'Durchgangszeiten(Eingabe)'!H17-'Durchgangszeiten(Eingabe)'!$B$3</f>
        <v>0.036238425925925966</v>
      </c>
      <c r="H20" s="31">
        <f t="shared" si="2"/>
        <v>15</v>
      </c>
      <c r="I20" s="32">
        <f>'Durchgangszeiten(Eingabe)'!J17-'Durchgangszeiten(Eingabe)'!$B$3</f>
        <v>0.03703703703703709</v>
      </c>
      <c r="J20" s="31">
        <f t="shared" si="3"/>
        <v>17</v>
      </c>
      <c r="K20" s="32">
        <f>'Durchgangszeiten(Eingabe)'!N17</f>
        <v>0.05282407407407408</v>
      </c>
      <c r="L20" s="29">
        <f t="shared" si="4"/>
        <v>13</v>
      </c>
      <c r="M20" s="67"/>
    </row>
    <row r="21" spans="1:13" s="35" customFormat="1" ht="15" customHeight="1">
      <c r="A21" s="28" t="str">
        <f>'Durchgangszeiten(Eingabe)'!A18</f>
        <v>Klaus Lukaseder</v>
      </c>
      <c r="B21" s="29">
        <f>'Durchgangszeiten(Eingabe)'!B18</f>
        <v>9</v>
      </c>
      <c r="C21" s="30">
        <f>'Durchgangszeiten(Eingabe)'!C18-'Durchgangszeiten(Eingabe)'!$B$3</f>
        <v>0.008275462962962998</v>
      </c>
      <c r="D21" s="31">
        <f t="shared" si="0"/>
        <v>18</v>
      </c>
      <c r="E21" s="30">
        <f>'Durchgangszeiten(Eingabe)'!F18-'Durchgangszeiten(Eingabe)'!$B$3</f>
        <v>0.008993055555555518</v>
      </c>
      <c r="F21" s="31">
        <f t="shared" si="1"/>
        <v>14</v>
      </c>
      <c r="G21" s="32">
        <f>'Durchgangszeiten(Eingabe)'!H18-'Durchgangszeiten(Eingabe)'!$B$3</f>
        <v>0.0367939814814815</v>
      </c>
      <c r="H21" s="31">
        <f t="shared" si="2"/>
        <v>20</v>
      </c>
      <c r="I21" s="32">
        <f>'Durchgangszeiten(Eingabe)'!J18-'Durchgangszeiten(Eingabe)'!$B$3</f>
        <v>0.03729166666666672</v>
      </c>
      <c r="J21" s="31">
        <f t="shared" si="3"/>
        <v>20</v>
      </c>
      <c r="K21" s="32">
        <f>'Durchgangszeiten(Eingabe)'!N18</f>
        <v>0.05309027777777775</v>
      </c>
      <c r="L21" s="29">
        <f t="shared" si="4"/>
        <v>14</v>
      </c>
      <c r="M21" s="67"/>
    </row>
    <row r="22" spans="1:13" s="35" customFormat="1" ht="15" customHeight="1">
      <c r="A22" s="28" t="str">
        <f>'Durchgangszeiten(Eingabe)'!A22</f>
        <v>Alexander Heili</v>
      </c>
      <c r="B22" s="29">
        <f>'Durchgangszeiten(Eingabe)'!B22</f>
        <v>5</v>
      </c>
      <c r="C22" s="30">
        <f>'Durchgangszeiten(Eingabe)'!C22-'Durchgangszeiten(Eingabe)'!$B$3</f>
        <v>0.009317129629629717</v>
      </c>
      <c r="D22" s="31">
        <f t="shared" si="0"/>
        <v>29</v>
      </c>
      <c r="E22" s="30">
        <f>'Durchgangszeiten(Eingabe)'!F22-'Durchgangszeiten(Eingabe)'!$B$3</f>
        <v>0.010925925925926006</v>
      </c>
      <c r="F22" s="31">
        <f t="shared" si="1"/>
        <v>29</v>
      </c>
      <c r="G22" s="32">
        <f>'Durchgangszeiten(Eingabe)'!H22-'Durchgangszeiten(Eingabe)'!$B$3</f>
        <v>0.038854166666666745</v>
      </c>
      <c r="H22" s="31">
        <f t="shared" si="2"/>
        <v>26</v>
      </c>
      <c r="I22" s="32">
        <f>'Durchgangszeiten(Eingabe)'!J22-'Durchgangszeiten(Eingabe)'!$B$3</f>
        <v>0.03925925925925933</v>
      </c>
      <c r="J22" s="31">
        <f t="shared" si="3"/>
        <v>25</v>
      </c>
      <c r="K22" s="32">
        <f>'Durchgangszeiten(Eingabe)'!N22</f>
        <v>0.05484953703703699</v>
      </c>
      <c r="L22" s="29">
        <f t="shared" si="4"/>
        <v>18</v>
      </c>
      <c r="M22" s="67"/>
    </row>
    <row r="23" spans="1:13" s="35" customFormat="1" ht="15" customHeight="1">
      <c r="A23" s="28" t="str">
        <f>'Durchgangszeiten(Eingabe)'!A23</f>
        <v>Stefan Fritz</v>
      </c>
      <c r="B23" s="29">
        <f>'Durchgangszeiten(Eingabe)'!B23</f>
        <v>8</v>
      </c>
      <c r="C23" s="30">
        <f>'Durchgangszeiten(Eingabe)'!C23-'Durchgangszeiten(Eingabe)'!$B$3</f>
        <v>0.0092592592592593</v>
      </c>
      <c r="D23" s="31">
        <f t="shared" si="0"/>
        <v>28</v>
      </c>
      <c r="E23" s="30">
        <f>'Durchgangszeiten(Eingabe)'!F23-'Durchgangszeiten(Eingabe)'!$B$3</f>
        <v>0.010729166666666679</v>
      </c>
      <c r="F23" s="31">
        <f t="shared" si="1"/>
        <v>27</v>
      </c>
      <c r="G23" s="32">
        <f>'Durchgangszeiten(Eingabe)'!H23-'Durchgangszeiten(Eingabe)'!$B$3</f>
        <v>0.038541666666666696</v>
      </c>
      <c r="H23" s="31">
        <f t="shared" si="2"/>
        <v>24</v>
      </c>
      <c r="I23" s="32">
        <f>'Durchgangszeiten(Eingabe)'!J23-'Durchgangszeiten(Eingabe)'!$B$3</f>
        <v>0.039143518518518494</v>
      </c>
      <c r="J23" s="31">
        <f t="shared" si="3"/>
        <v>24</v>
      </c>
      <c r="K23" s="32">
        <f>'Durchgangszeiten(Eingabe)'!N23</f>
        <v>0.055613425925926</v>
      </c>
      <c r="L23" s="29">
        <f t="shared" si="4"/>
        <v>19</v>
      </c>
      <c r="M23" s="67"/>
    </row>
    <row r="24" spans="1:13" s="35" customFormat="1" ht="15" customHeight="1">
      <c r="A24" s="28" t="str">
        <f>'Durchgangszeiten(Eingabe)'!A24</f>
        <v>Max Berndl</v>
      </c>
      <c r="B24" s="29">
        <f>'Durchgangszeiten(Eingabe)'!B24</f>
        <v>19</v>
      </c>
      <c r="C24" s="30">
        <f>'Durchgangszeiten(Eingabe)'!C24-'Durchgangszeiten(Eingabe)'!$B$3</f>
        <v>0.00810185185185186</v>
      </c>
      <c r="D24" s="31">
        <f t="shared" si="0"/>
        <v>15</v>
      </c>
      <c r="E24" s="30">
        <f>'Durchgangszeiten(Eingabe)'!F24-'Durchgangszeiten(Eingabe)'!$B$3</f>
        <v>0.009305555555555567</v>
      </c>
      <c r="F24" s="31">
        <f t="shared" si="1"/>
        <v>18</v>
      </c>
      <c r="G24" s="32">
        <f>'Durchgangszeiten(Eingabe)'!H24-'Durchgangszeiten(Eingabe)'!$B$3</f>
        <v>0.03658564814814813</v>
      </c>
      <c r="H24" s="31">
        <f t="shared" si="2"/>
        <v>17</v>
      </c>
      <c r="I24" s="32">
        <f>'Durchgangszeiten(Eingabe)'!J24-'Durchgangszeiten(Eingabe)'!$B$3</f>
        <v>0.036956018518518596</v>
      </c>
      <c r="J24" s="31">
        <f t="shared" si="3"/>
        <v>16</v>
      </c>
      <c r="K24" s="32">
        <f>'Durchgangszeiten(Eingabe)'!N24</f>
        <v>0.056493055555555616</v>
      </c>
      <c r="L24" s="29">
        <f t="shared" si="4"/>
        <v>20</v>
      </c>
      <c r="M24" s="67"/>
    </row>
    <row r="25" spans="1:13" s="35" customFormat="1" ht="15" customHeight="1">
      <c r="A25" s="28" t="str">
        <f>'Durchgangszeiten(Eingabe)'!A25</f>
        <v>Klaus Garschal - Ramharter - Andras Lackner</v>
      </c>
      <c r="B25" s="29">
        <f>'Durchgangszeiten(Eingabe)'!B25</f>
        <v>36</v>
      </c>
      <c r="C25" s="30">
        <f>'Durchgangszeiten(Eingabe)'!C25-'Durchgangszeiten(Eingabe)'!$B$3</f>
        <v>0.0077662037037037335</v>
      </c>
      <c r="D25" s="31">
        <f t="shared" si="0"/>
        <v>9</v>
      </c>
      <c r="E25" s="30">
        <f>'Durchgangszeiten(Eingabe)'!F25-'Durchgangszeiten(Eingabe)'!$B$3</f>
        <v>0.008171296296296315</v>
      </c>
      <c r="F25" s="31">
        <f t="shared" si="1"/>
        <v>6</v>
      </c>
      <c r="G25" s="32">
        <f>'Durchgangszeiten(Eingabe)'!H25-'Durchgangszeiten(Eingabe)'!$B$3</f>
        <v>0.04055555555555557</v>
      </c>
      <c r="H25" s="31">
        <f t="shared" si="2"/>
        <v>29</v>
      </c>
      <c r="I25" s="32">
        <f>'Durchgangszeiten(Eingabe)'!J25-'Durchgangszeiten(Eingabe)'!$B$3</f>
        <v>0.04078703703703712</v>
      </c>
      <c r="J25" s="31">
        <f t="shared" si="3"/>
        <v>29</v>
      </c>
      <c r="K25" s="32">
        <f>'Durchgangszeiten(Eingabe)'!N25</f>
        <v>0.05688657407407405</v>
      </c>
      <c r="L25" s="29">
        <f t="shared" si="4"/>
        <v>21</v>
      </c>
      <c r="M25" s="67"/>
    </row>
    <row r="26" spans="1:14" s="35" customFormat="1" ht="15" customHeight="1">
      <c r="A26" s="28" t="str">
        <f>'Durchgangszeiten(Eingabe)'!A26</f>
        <v>Matthias Doubek</v>
      </c>
      <c r="B26" s="29">
        <f>'Durchgangszeiten(Eingabe)'!B26</f>
        <v>6</v>
      </c>
      <c r="C26" s="30">
        <f>'Durchgangszeiten(Eingabe)'!C26-'Durchgangszeiten(Eingabe)'!$B$3</f>
        <v>0.008287037037037037</v>
      </c>
      <c r="D26" s="31">
        <f t="shared" si="0"/>
        <v>19</v>
      </c>
      <c r="E26" s="30">
        <f>'Durchgangszeiten(Eingabe)'!F26-'Durchgangszeiten(Eingabe)'!$B$3</f>
        <v>0.009363425925925983</v>
      </c>
      <c r="F26" s="31">
        <f t="shared" si="1"/>
        <v>20</v>
      </c>
      <c r="G26" s="32">
        <f>'Durchgangszeiten(Eingabe)'!H26-'Durchgangszeiten(Eingabe)'!$B$3</f>
        <v>0.03721064814814823</v>
      </c>
      <c r="H26" s="31">
        <f t="shared" si="2"/>
        <v>21</v>
      </c>
      <c r="I26" s="32">
        <f>'Durchgangszeiten(Eingabe)'!J26-'Durchgangszeiten(Eingabe)'!$B$3</f>
        <v>0.03806712962962977</v>
      </c>
      <c r="J26" s="31">
        <f t="shared" si="3"/>
        <v>22</v>
      </c>
      <c r="K26" s="32">
        <f>'Durchgangszeiten(Eingabe)'!N26</f>
        <v>0.05730324074074078</v>
      </c>
      <c r="L26" s="29">
        <f t="shared" si="4"/>
        <v>22</v>
      </c>
      <c r="M26" s="67"/>
      <c r="N26" s="34"/>
    </row>
    <row r="27" spans="1:14" s="35" customFormat="1" ht="15" customHeight="1">
      <c r="A27" s="28" t="str">
        <f>'Durchgangszeiten(Eingabe)'!A27</f>
        <v>Flora - Walter - Leni Zobernik</v>
      </c>
      <c r="B27" s="29">
        <f>'Durchgangszeiten(Eingabe)'!B27</f>
        <v>33</v>
      </c>
      <c r="C27" s="30">
        <f>'Durchgangszeiten(Eingabe)'!C27-'Durchgangszeiten(Eingabe)'!$B$3</f>
        <v>0.00826388888888896</v>
      </c>
      <c r="D27" s="31">
        <f t="shared" si="0"/>
        <v>17</v>
      </c>
      <c r="E27" s="30">
        <f>'Durchgangszeiten(Eingabe)'!F27-'Durchgangszeiten(Eingabe)'!$B$3</f>
        <v>0.008738425925925997</v>
      </c>
      <c r="F27" s="31">
        <f t="shared" si="1"/>
        <v>9</v>
      </c>
      <c r="G27" s="32">
        <f>'Durchgangszeiten(Eingabe)'!H27-'Durchgangszeiten(Eingabe)'!$B$3</f>
        <v>0.035798611111111156</v>
      </c>
      <c r="H27" s="31">
        <f t="shared" si="2"/>
        <v>12</v>
      </c>
      <c r="I27" s="32">
        <f>'Durchgangszeiten(Eingabe)'!J27-'Durchgangszeiten(Eingabe)'!$B$3</f>
        <v>0.03601851851851856</v>
      </c>
      <c r="J27" s="31">
        <f t="shared" si="3"/>
        <v>11</v>
      </c>
      <c r="K27" s="32">
        <f>'Durchgangszeiten(Eingabe)'!N27</f>
        <v>0.057384259259259274</v>
      </c>
      <c r="L27" s="29">
        <f t="shared" si="4"/>
        <v>23</v>
      </c>
      <c r="M27" s="67"/>
      <c r="N27" s="34"/>
    </row>
    <row r="28" spans="1:14" s="35" customFormat="1" ht="15" customHeight="1">
      <c r="A28" s="28" t="str">
        <f>'Durchgangszeiten(Eingabe)'!A28</f>
        <v>Michi Gössl</v>
      </c>
      <c r="B28" s="29">
        <f>'Durchgangszeiten(Eingabe)'!B28</f>
        <v>31</v>
      </c>
      <c r="C28" s="30">
        <f>'Durchgangszeiten(Eingabe)'!C28-'Durchgangszeiten(Eingabe)'!$B$3</f>
        <v>0.011076388888888955</v>
      </c>
      <c r="D28" s="31">
        <f t="shared" si="0"/>
        <v>33</v>
      </c>
      <c r="E28" s="30">
        <f>'Durchgangszeiten(Eingabe)'!F28-'Durchgangszeiten(Eingabe)'!$B$3</f>
        <v>0.012824074074074154</v>
      </c>
      <c r="F28" s="31">
        <f t="shared" si="1"/>
        <v>32</v>
      </c>
      <c r="G28" s="32">
        <f>'Durchgangszeiten(Eingabe)'!H28-'Durchgangszeiten(Eingabe)'!$B$3</f>
        <v>0.03993055555555558</v>
      </c>
      <c r="H28" s="31">
        <f t="shared" si="2"/>
        <v>27</v>
      </c>
      <c r="I28" s="32">
        <f>'Durchgangszeiten(Eingabe)'!J28-'Durchgangszeiten(Eingabe)'!$B$3</f>
        <v>0.04076388888888882</v>
      </c>
      <c r="J28" s="31">
        <f t="shared" si="3"/>
        <v>28</v>
      </c>
      <c r="K28" s="32">
        <f>'Durchgangszeiten(Eingabe)'!N28</f>
        <v>0.057511574074074145</v>
      </c>
      <c r="L28" s="29">
        <f t="shared" si="4"/>
        <v>24</v>
      </c>
      <c r="M28" s="67"/>
      <c r="N28" s="34"/>
    </row>
    <row r="29" spans="1:14" s="35" customFormat="1" ht="15" customHeight="1">
      <c r="A29" s="28" t="str">
        <f>'Durchgangszeiten(Eingabe)'!A29</f>
        <v>Reto Bühler</v>
      </c>
      <c r="B29" s="29">
        <f>'Durchgangszeiten(Eingabe)'!B29</f>
        <v>18</v>
      </c>
      <c r="C29" s="30">
        <f>'Durchgangszeiten(Eingabe)'!C29-'Durchgangszeiten(Eingabe)'!$B$3</f>
        <v>0.007986111111111138</v>
      </c>
      <c r="D29" s="31">
        <f t="shared" si="0"/>
        <v>12</v>
      </c>
      <c r="E29" s="30">
        <f>'Durchgangszeiten(Eingabe)'!F29-'Durchgangszeiten(Eingabe)'!$B$3</f>
        <v>0.009328703703703756</v>
      </c>
      <c r="F29" s="31">
        <f t="shared" si="1"/>
        <v>19</v>
      </c>
      <c r="G29" s="32">
        <f>'Durchgangszeiten(Eingabe)'!H29-'Durchgangszeiten(Eingabe)'!$B$3</f>
        <v>0.03518518518518521</v>
      </c>
      <c r="H29" s="31">
        <f t="shared" si="2"/>
        <v>9</v>
      </c>
      <c r="I29" s="32">
        <f>'Durchgangszeiten(Eingabe)'!J29-'Durchgangszeiten(Eingabe)'!$B$3</f>
        <v>0.036087962962962905</v>
      </c>
      <c r="J29" s="31">
        <f t="shared" si="3"/>
        <v>12</v>
      </c>
      <c r="K29" s="32">
        <f>'Durchgangszeiten(Eingabe)'!N29</f>
        <v>0.05775462962962974</v>
      </c>
      <c r="L29" s="29">
        <f t="shared" si="4"/>
        <v>25</v>
      </c>
      <c r="M29" s="67"/>
      <c r="N29" s="34"/>
    </row>
    <row r="30" spans="1:14" s="35" customFormat="1" ht="15" customHeight="1">
      <c r="A30" s="28" t="str">
        <f>'Durchgangszeiten(Eingabe)'!A30</f>
        <v>Barbara Lima</v>
      </c>
      <c r="B30" s="29">
        <f>'Durchgangszeiten(Eingabe)'!B30</f>
        <v>23</v>
      </c>
      <c r="C30" s="30">
        <f>'Durchgangszeiten(Eingabe)'!C30-'Durchgangszeiten(Eingabe)'!$B$3</f>
        <v>0.006608796296296404</v>
      </c>
      <c r="D30" s="31">
        <f t="shared" si="0"/>
        <v>2</v>
      </c>
      <c r="E30" s="30">
        <f>'Durchgangszeiten(Eingabe)'!F30-'Durchgangszeiten(Eingabe)'!$B$3</f>
        <v>0.007928240740740833</v>
      </c>
      <c r="F30" s="31">
        <f t="shared" si="1"/>
        <v>4</v>
      </c>
      <c r="G30" s="32">
        <f>'Durchgangszeiten(Eingabe)'!H30-'Durchgangszeiten(Eingabe)'!$B$3</f>
        <v>0.03721064814814823</v>
      </c>
      <c r="H30" s="31">
        <f t="shared" si="2"/>
        <v>21</v>
      </c>
      <c r="I30" s="32">
        <f>'Durchgangszeiten(Eingabe)'!J30-'Durchgangszeiten(Eingabe)'!$B$3</f>
        <v>0.037962962962962976</v>
      </c>
      <c r="J30" s="31">
        <f t="shared" si="3"/>
        <v>21</v>
      </c>
      <c r="K30" s="32">
        <f>'Durchgangszeiten(Eingabe)'!N30</f>
        <v>0.05841435185185195</v>
      </c>
      <c r="L30" s="29">
        <f t="shared" si="4"/>
        <v>26</v>
      </c>
      <c r="M30" s="67"/>
      <c r="N30" s="34"/>
    </row>
    <row r="31" spans="1:14" s="35" customFormat="1" ht="15" customHeight="1">
      <c r="A31" s="28" t="str">
        <f>'Durchgangszeiten(Eingabe)'!A31</f>
        <v>Markus Oswald</v>
      </c>
      <c r="B31" s="29">
        <f>'Durchgangszeiten(Eingabe)'!B31</f>
        <v>21</v>
      </c>
      <c r="C31" s="30">
        <f>'Durchgangszeiten(Eingabe)'!C31-'Durchgangszeiten(Eingabe)'!$B$3</f>
        <v>0.009027777777777857</v>
      </c>
      <c r="D31" s="31">
        <f t="shared" si="0"/>
        <v>25</v>
      </c>
      <c r="E31" s="30">
        <f>'Durchgangszeiten(Eingabe)'!F31-'Durchgangszeiten(Eingabe)'!$B$3</f>
        <v>0.010370370370370363</v>
      </c>
      <c r="F31" s="31">
        <f t="shared" si="1"/>
        <v>24</v>
      </c>
      <c r="G31" s="32">
        <f>'Durchgangszeiten(Eingabe)'!H31-'Durchgangszeiten(Eingabe)'!$B$3</f>
        <v>0.03997685185185185</v>
      </c>
      <c r="H31" s="31">
        <f t="shared" si="2"/>
        <v>28</v>
      </c>
      <c r="I31" s="32">
        <f>'Durchgangszeiten(Eingabe)'!J31-'Durchgangszeiten(Eingabe)'!$B$3</f>
        <v>0.0405092592592593</v>
      </c>
      <c r="J31" s="31">
        <f t="shared" si="3"/>
        <v>27</v>
      </c>
      <c r="K31" s="32">
        <f>'Durchgangszeiten(Eingabe)'!N31</f>
        <v>0.05846064814814811</v>
      </c>
      <c r="L31" s="29">
        <f t="shared" si="4"/>
        <v>27</v>
      </c>
      <c r="M31" s="67"/>
      <c r="N31" s="34"/>
    </row>
    <row r="32" spans="1:14" s="35" customFormat="1" ht="15" customHeight="1">
      <c r="A32" s="28" t="str">
        <f>'Durchgangszeiten(Eingabe)'!A32</f>
        <v>Jürgen Heger</v>
      </c>
      <c r="B32" s="29">
        <f>'Durchgangszeiten(Eingabe)'!B32</f>
        <v>11</v>
      </c>
      <c r="C32" s="30">
        <f>'Durchgangszeiten(Eingabe)'!C32-'Durchgangszeiten(Eingabe)'!$B$3</f>
        <v>0.006736111111111165</v>
      </c>
      <c r="D32" s="31">
        <f t="shared" si="0"/>
        <v>4</v>
      </c>
      <c r="E32" s="30">
        <f>'Durchgangszeiten(Eingabe)'!F32-'Durchgangszeiten(Eingabe)'!$B$3</f>
        <v>0.007592592592592595</v>
      </c>
      <c r="F32" s="31">
        <f t="shared" si="1"/>
        <v>3</v>
      </c>
      <c r="G32" s="32">
        <f>'Durchgangszeiten(Eingabe)'!H32-'Durchgangszeiten(Eingabe)'!$B$3</f>
        <v>0.03759259259259262</v>
      </c>
      <c r="H32" s="31">
        <f t="shared" si="2"/>
        <v>23</v>
      </c>
      <c r="I32" s="32">
        <f>'Durchgangszeiten(Eingabe)'!J32-'Durchgangszeiten(Eingabe)'!$B$3</f>
        <v>0.038263888888888875</v>
      </c>
      <c r="J32" s="31">
        <f t="shared" si="3"/>
        <v>23</v>
      </c>
      <c r="K32" s="32">
        <f>'Durchgangszeiten(Eingabe)'!N32</f>
        <v>0.05877314814814816</v>
      </c>
      <c r="L32" s="29">
        <f t="shared" si="4"/>
        <v>28</v>
      </c>
      <c r="M32" s="67"/>
      <c r="N32" s="34"/>
    </row>
    <row r="33" spans="1:14" s="35" customFormat="1" ht="15" customHeight="1">
      <c r="A33" s="28" t="str">
        <f>'Durchgangszeiten(Eingabe)'!A33</f>
        <v>Kurt Schmidmayer</v>
      </c>
      <c r="B33" s="29">
        <f>'Durchgangszeiten(Eingabe)'!B33</f>
        <v>16</v>
      </c>
      <c r="C33" s="30">
        <f>'Durchgangszeiten(Eingabe)'!C33-'Durchgangszeiten(Eingabe)'!$B$3</f>
        <v>0.009178240740740806</v>
      </c>
      <c r="D33" s="31">
        <f t="shared" si="0"/>
        <v>27</v>
      </c>
      <c r="E33" s="30">
        <f>'Durchgangszeiten(Eingabe)'!F33-'Durchgangszeiten(Eingabe)'!$B$3</f>
        <v>0.010636574074074145</v>
      </c>
      <c r="F33" s="31">
        <f t="shared" si="1"/>
        <v>26</v>
      </c>
      <c r="G33" s="32">
        <f>'Durchgangszeiten(Eingabe)'!H33-'Durchgangszeiten(Eingabe)'!$B$3</f>
        <v>0.04108796296296302</v>
      </c>
      <c r="H33" s="31">
        <f t="shared" si="2"/>
        <v>30</v>
      </c>
      <c r="I33" s="32">
        <f>'Durchgangszeiten(Eingabe)'!J33-'Durchgangszeiten(Eingabe)'!$B$3</f>
        <v>0.041469907407407414</v>
      </c>
      <c r="J33" s="31">
        <f t="shared" si="3"/>
        <v>30</v>
      </c>
      <c r="K33" s="32">
        <f>'Durchgangszeiten(Eingabe)'!N33</f>
        <v>0.06164351851851846</v>
      </c>
      <c r="L33" s="29">
        <f t="shared" si="4"/>
        <v>29</v>
      </c>
      <c r="M33" s="67"/>
      <c r="N33" s="34"/>
    </row>
    <row r="34" spans="1:14" s="35" customFormat="1" ht="15" customHeight="1">
      <c r="A34" s="28" t="str">
        <f>'Durchgangszeiten(Eingabe)'!A34</f>
        <v>Thomas Gössl</v>
      </c>
      <c r="B34" s="29">
        <f>'Durchgangszeiten(Eingabe)'!B34</f>
        <v>13</v>
      </c>
      <c r="C34" s="30">
        <f>'Durchgangszeiten(Eingabe)'!C34-'Durchgangszeiten(Eingabe)'!$B$3</f>
        <v>0.00839120370370372</v>
      </c>
      <c r="D34" s="31">
        <f t="shared" si="0"/>
        <v>22</v>
      </c>
      <c r="E34" s="30">
        <f>'Durchgangszeiten(Eingabe)'!F34-'Durchgangszeiten(Eingabe)'!$B$3</f>
        <v>0.009652777777777843</v>
      </c>
      <c r="F34" s="31">
        <f t="shared" si="1"/>
        <v>21</v>
      </c>
      <c r="G34" s="32">
        <f>'Durchgangszeiten(Eingabe)'!H34-'Durchgangszeiten(Eingabe)'!$B$3</f>
        <v>0.038842592592592595</v>
      </c>
      <c r="H34" s="31">
        <f t="shared" si="2"/>
        <v>25</v>
      </c>
      <c r="I34" s="32">
        <f>'Durchgangszeiten(Eingabe)'!J34-'Durchgangszeiten(Eingabe)'!$B$3</f>
        <v>0.0398842592592592</v>
      </c>
      <c r="J34" s="31">
        <f t="shared" si="3"/>
        <v>26</v>
      </c>
      <c r="K34" s="32">
        <f>'Durchgangszeiten(Eingabe)'!N34</f>
        <v>0.061979166666666696</v>
      </c>
      <c r="L34" s="29">
        <f t="shared" si="4"/>
        <v>30</v>
      </c>
      <c r="M34" s="67"/>
      <c r="N34" s="34"/>
    </row>
    <row r="35" spans="1:14" s="35" customFormat="1" ht="15" customHeight="1">
      <c r="A35" s="28" t="str">
        <f>'Durchgangszeiten(Eingabe)'!A35</f>
        <v>Johann Steiner</v>
      </c>
      <c r="B35" s="29">
        <f>'Durchgangszeiten(Eingabe)'!B35</f>
        <v>22</v>
      </c>
      <c r="C35" s="30">
        <f>'Durchgangszeiten(Eingabe)'!C35-'Durchgangszeiten(Eingabe)'!$B$3</f>
        <v>0.011666666666666714</v>
      </c>
      <c r="D35" s="31">
        <f t="shared" si="0"/>
        <v>34</v>
      </c>
      <c r="E35" s="30">
        <f>'Durchgangszeiten(Eingabe)'!F35-'Durchgangszeiten(Eingabe)'!$B$3</f>
        <v>0.012824074074074154</v>
      </c>
      <c r="F35" s="31">
        <f t="shared" si="1"/>
        <v>32</v>
      </c>
      <c r="G35" s="32">
        <f>'Durchgangszeiten(Eingabe)'!H35-'Durchgangszeiten(Eingabe)'!$B$3</f>
        <v>0.04236111111111107</v>
      </c>
      <c r="H35" s="31">
        <f t="shared" si="2"/>
        <v>31</v>
      </c>
      <c r="I35" s="32">
        <f>'Durchgangszeiten(Eingabe)'!J35-'Durchgangszeiten(Eingabe)'!$B$3</f>
        <v>0.043043981481481586</v>
      </c>
      <c r="J35" s="31">
        <f t="shared" si="3"/>
        <v>31</v>
      </c>
      <c r="K35" s="32">
        <f>'Durchgangszeiten(Eingabe)'!N35</f>
        <v>0.06224537037037048</v>
      </c>
      <c r="L35" s="29">
        <f t="shared" si="4"/>
        <v>31</v>
      </c>
      <c r="M35" s="67"/>
      <c r="N35" s="34"/>
    </row>
    <row r="36" spans="1:14" s="35" customFormat="1" ht="15" customHeight="1">
      <c r="A36" s="28" t="str">
        <f>'Durchgangszeiten(Eingabe)'!A36</f>
        <v>Andi Gössl</v>
      </c>
      <c r="B36" s="29">
        <f>'Durchgangszeiten(Eingabe)'!B36</f>
        <v>32</v>
      </c>
      <c r="C36" s="30">
        <f>'Durchgangszeiten(Eingabe)'!C36-'Durchgangszeiten(Eingabe)'!$B$3</f>
        <v>0.010324074074074097</v>
      </c>
      <c r="D36" s="31">
        <f t="shared" si="0"/>
        <v>32</v>
      </c>
      <c r="E36" s="30">
        <f>'Durchgangszeiten(Eingabe)'!F36-'Durchgangszeiten(Eingabe)'!$B$3</f>
        <v>0.012048611111111107</v>
      </c>
      <c r="F36" s="31">
        <f t="shared" si="1"/>
        <v>30</v>
      </c>
      <c r="G36" s="32">
        <f>'Durchgangszeiten(Eingabe)'!H36-'Durchgangszeiten(Eingabe)'!$B$3</f>
        <v>0.05003472222222216</v>
      </c>
      <c r="H36" s="31">
        <f t="shared" si="2"/>
        <v>34</v>
      </c>
      <c r="I36" s="32">
        <f>'Durchgangszeiten(Eingabe)'!J36-'Durchgangszeiten(Eingabe)'!$B$3</f>
        <v>0.050706018518518525</v>
      </c>
      <c r="J36" s="31">
        <f t="shared" si="3"/>
        <v>34</v>
      </c>
      <c r="K36" s="32">
        <f>'Durchgangszeiten(Eingabe)'!N36</f>
        <v>0.06542824074074083</v>
      </c>
      <c r="L36" s="29">
        <f t="shared" si="4"/>
        <v>32</v>
      </c>
      <c r="M36" s="67"/>
      <c r="N36" s="34"/>
    </row>
    <row r="37" spans="1:14" s="35" customFormat="1" ht="15" customHeight="1">
      <c r="A37" s="28" t="str">
        <f>'Durchgangszeiten(Eingabe)'!A37</f>
        <v>Bernd Mayr</v>
      </c>
      <c r="B37" s="29">
        <f>'Durchgangszeiten(Eingabe)'!B37</f>
        <v>27</v>
      </c>
      <c r="C37" s="30">
        <f>'Durchgangszeiten(Eingabe)'!C37-'Durchgangszeiten(Eingabe)'!$B$3</f>
        <v>0.011990740740740802</v>
      </c>
      <c r="D37" s="31">
        <f t="shared" si="0"/>
        <v>35</v>
      </c>
      <c r="E37" s="30">
        <f>'Durchgangszeiten(Eingabe)'!F37-'Durchgangszeiten(Eingabe)'!$B$3</f>
        <v>0.01373842592592589</v>
      </c>
      <c r="F37" s="31">
        <f t="shared" si="1"/>
        <v>34</v>
      </c>
      <c r="G37" s="32">
        <f>'Durchgangszeiten(Eingabe)'!H37-'Durchgangszeiten(Eingabe)'!$B$3</f>
        <v>0.04699074074074072</v>
      </c>
      <c r="H37" s="31">
        <f t="shared" si="2"/>
        <v>32</v>
      </c>
      <c r="I37" s="32">
        <f>'Durchgangszeiten(Eingabe)'!J37-'Durchgangszeiten(Eingabe)'!$B$3</f>
        <v>0.04790509259259268</v>
      </c>
      <c r="J37" s="31">
        <f t="shared" si="3"/>
        <v>32</v>
      </c>
      <c r="K37" s="32">
        <f>'Durchgangszeiten(Eingabe)'!N37</f>
        <v>0.0705555555555557</v>
      </c>
      <c r="L37" s="29">
        <f t="shared" si="4"/>
        <v>33</v>
      </c>
      <c r="M37" s="67"/>
      <c r="N37" s="34"/>
    </row>
    <row r="38" spans="1:14" s="35" customFormat="1" ht="15" customHeight="1">
      <c r="A38" s="28" t="str">
        <f>'Durchgangszeiten(Eingabe)'!A38</f>
        <v>Markus Reichenvater</v>
      </c>
      <c r="B38" s="29">
        <f>'Durchgangszeiten(Eingabe)'!B38</f>
        <v>37</v>
      </c>
      <c r="C38" s="30">
        <f>'Durchgangszeiten(Eingabe)'!C38-'Durchgangszeiten(Eingabe)'!$B$3</f>
        <v>0.010092592592592653</v>
      </c>
      <c r="D38" s="31">
        <f t="shared" si="0"/>
        <v>31</v>
      </c>
      <c r="E38" s="30">
        <f>'Durchgangszeiten(Eingabe)'!F38-'Durchgangszeiten(Eingabe)'!$B$3</f>
        <v>0.012060185185185257</v>
      </c>
      <c r="F38" s="31">
        <f t="shared" si="1"/>
        <v>31</v>
      </c>
      <c r="G38" s="32">
        <f>'Durchgangszeiten(Eingabe)'!H38-'Durchgangszeiten(Eingabe)'!$B$3</f>
        <v>0.04714120370370378</v>
      </c>
      <c r="H38" s="31">
        <f t="shared" si="2"/>
        <v>33</v>
      </c>
      <c r="I38" s="32">
        <f>'Durchgangszeiten(Eingabe)'!J38-'Durchgangszeiten(Eingabe)'!$B$3</f>
        <v>0.04821759259259273</v>
      </c>
      <c r="J38" s="31">
        <f t="shared" si="3"/>
        <v>33</v>
      </c>
      <c r="K38" s="32">
        <f>'Durchgangszeiten(Eingabe)'!N38</f>
        <v>0.07187500000000013</v>
      </c>
      <c r="L38" s="29">
        <f t="shared" si="4"/>
        <v>34</v>
      </c>
      <c r="M38" s="67"/>
      <c r="N38" s="34"/>
    </row>
    <row r="39" spans="1:13" s="35" customFormat="1" ht="15" customHeight="1">
      <c r="A39" s="39" t="str">
        <f>'Durchgangszeiten(Eingabe)'!A39</f>
        <v>Angelika Oswald</v>
      </c>
      <c r="B39" s="40">
        <f>'Durchgangszeiten(Eingabe)'!B39</f>
        <v>20</v>
      </c>
      <c r="C39" s="41">
        <f>'Durchgangszeiten(Eingabe)'!C39-'Durchgangszeiten(Eingabe)'!$B$3</f>
        <v>0.008912037037037024</v>
      </c>
      <c r="D39" s="31">
        <f t="shared" si="0"/>
        <v>24</v>
      </c>
      <c r="E39" s="41"/>
      <c r="F39" s="42"/>
      <c r="G39" s="43"/>
      <c r="H39" s="42"/>
      <c r="I39" s="43"/>
      <c r="J39" s="42"/>
      <c r="K39" s="43"/>
      <c r="L39" s="40"/>
      <c r="M39" s="36"/>
    </row>
    <row r="40" spans="1:13" s="35" customFormat="1" ht="15" customHeight="1">
      <c r="A40" s="44"/>
      <c r="B40" s="45"/>
      <c r="C40" s="46"/>
      <c r="D40" s="37"/>
      <c r="E40" s="52"/>
      <c r="F40" s="53"/>
      <c r="G40" s="52"/>
      <c r="H40" s="53"/>
      <c r="I40" s="52"/>
      <c r="J40" s="53"/>
      <c r="K40" s="52"/>
      <c r="L40" s="53"/>
      <c r="M40" s="54"/>
    </row>
    <row r="41" spans="1:13" s="35" customFormat="1" ht="15" customHeight="1">
      <c r="A41" s="44"/>
      <c r="B41" s="45"/>
      <c r="C41" s="46"/>
      <c r="D41" s="37"/>
      <c r="E41" s="52"/>
      <c r="F41" s="53"/>
      <c r="G41" s="52"/>
      <c r="H41" s="53"/>
      <c r="I41" s="52"/>
      <c r="J41" s="53"/>
      <c r="K41" s="52"/>
      <c r="L41" s="53"/>
      <c r="M41" s="54"/>
    </row>
    <row r="42" spans="1:13" s="35" customFormat="1" ht="15" customHeight="1">
      <c r="A42" s="44"/>
      <c r="B42" s="45"/>
      <c r="C42" s="46"/>
      <c r="D42" s="37"/>
      <c r="E42" s="52"/>
      <c r="F42" s="53"/>
      <c r="G42" s="52"/>
      <c r="H42" s="53"/>
      <c r="I42" s="52"/>
      <c r="J42" s="53"/>
      <c r="K42" s="52"/>
      <c r="L42" s="53"/>
      <c r="M42" s="54"/>
    </row>
    <row r="43" spans="1:13" s="35" customFormat="1" ht="15" customHeight="1">
      <c r="A43" s="44"/>
      <c r="B43" s="45"/>
      <c r="C43" s="37"/>
      <c r="D43" s="37"/>
      <c r="E43" s="52"/>
      <c r="F43" s="53"/>
      <c r="G43" s="52"/>
      <c r="H43" s="53"/>
      <c r="I43" s="52"/>
      <c r="J43" s="53"/>
      <c r="K43" s="52"/>
      <c r="L43" s="53"/>
      <c r="M43" s="54"/>
    </row>
    <row r="44" spans="1:13" s="35" customFormat="1" ht="15" customHeight="1">
      <c r="A44" s="44"/>
      <c r="B44" s="45"/>
      <c r="C44" s="37"/>
      <c r="D44" s="37"/>
      <c r="E44" s="52"/>
      <c r="F44" s="53"/>
      <c r="G44" s="52"/>
      <c r="H44" s="53"/>
      <c r="I44" s="52"/>
      <c r="J44" s="53"/>
      <c r="K44" s="52"/>
      <c r="L44" s="53"/>
      <c r="M44" s="54"/>
    </row>
    <row r="45" spans="1:13" s="35" customFormat="1" ht="15" customHeight="1">
      <c r="A45" s="44"/>
      <c r="B45" s="45"/>
      <c r="C45" s="37"/>
      <c r="D45" s="37"/>
      <c r="E45" s="52"/>
      <c r="F45" s="53"/>
      <c r="G45" s="52"/>
      <c r="H45" s="53"/>
      <c r="I45" s="52"/>
      <c r="J45" s="53"/>
      <c r="K45" s="52"/>
      <c r="L45" s="53"/>
      <c r="M45" s="54"/>
    </row>
    <row r="46" spans="1:13" s="35" customFormat="1" ht="15" customHeight="1">
      <c r="A46" s="44"/>
      <c r="B46" s="45"/>
      <c r="C46" s="37"/>
      <c r="D46" s="37"/>
      <c r="E46" s="52"/>
      <c r="F46" s="53"/>
      <c r="G46" s="52"/>
      <c r="H46" s="53"/>
      <c r="I46" s="52"/>
      <c r="J46" s="53"/>
      <c r="K46" s="52"/>
      <c r="L46" s="53"/>
      <c r="M46" s="54"/>
    </row>
    <row r="47" spans="1:13" s="35" customFormat="1" ht="15" customHeight="1">
      <c r="A47" s="44"/>
      <c r="B47" s="45"/>
      <c r="C47" s="37"/>
      <c r="D47" s="37"/>
      <c r="E47" s="52"/>
      <c r="M47" s="54"/>
    </row>
    <row r="48" spans="1:13" s="35" customFormat="1" ht="15" customHeight="1">
      <c r="A48" s="44"/>
      <c r="B48" s="45"/>
      <c r="C48" s="37"/>
      <c r="D48" s="37"/>
      <c r="E48" s="52"/>
      <c r="M48" s="54"/>
    </row>
    <row r="49" spans="1:13" s="35" customFormat="1" ht="15" customHeight="1">
      <c r="A49" s="44"/>
      <c r="B49" s="45"/>
      <c r="C49" s="37"/>
      <c r="D49" s="37"/>
      <c r="E49" s="52"/>
      <c r="M49" s="54"/>
    </row>
    <row r="50" spans="1:13" s="35" customFormat="1" ht="15" customHeight="1">
      <c r="A50" s="44"/>
      <c r="B50" s="45"/>
      <c r="C50" s="37"/>
      <c r="D50" s="37"/>
      <c r="M50" s="54"/>
    </row>
    <row r="51" spans="1:13" s="35" customFormat="1" ht="15" customHeight="1">
      <c r="A51" s="55"/>
      <c r="B51" s="56"/>
      <c r="M51" s="54"/>
    </row>
    <row r="52" spans="1:13" s="35" customFormat="1" ht="15" customHeight="1">
      <c r="A52" s="55"/>
      <c r="B52" s="56"/>
      <c r="M52" s="54"/>
    </row>
    <row r="53" spans="1:13" s="35" customFormat="1" ht="15" customHeight="1">
      <c r="A53" s="55"/>
      <c r="B53" s="56"/>
      <c r="M53" s="54"/>
    </row>
    <row r="54" spans="1:13" s="35" customFormat="1" ht="15" customHeight="1">
      <c r="A54" s="55"/>
      <c r="B54" s="56"/>
      <c r="M54" s="54"/>
    </row>
    <row r="55" spans="1:13" s="35" customFormat="1" ht="15" customHeight="1">
      <c r="A55" s="55"/>
      <c r="B55" s="56"/>
      <c r="M55" s="54"/>
    </row>
    <row r="56" spans="1:13" s="35" customFormat="1" ht="15" customHeight="1">
      <c r="A56" s="55"/>
      <c r="B56" s="56"/>
      <c r="M56" s="54"/>
    </row>
    <row r="57" spans="1:13" s="35" customFormat="1" ht="15" customHeight="1">
      <c r="A57" s="55"/>
      <c r="B57" s="56"/>
      <c r="M57" s="54"/>
    </row>
    <row r="58" spans="1:13" s="35" customFormat="1" ht="15" customHeight="1">
      <c r="A58" s="55"/>
      <c r="B58" s="56"/>
      <c r="M58" s="54"/>
    </row>
    <row r="59" spans="1:13" s="35" customFormat="1" ht="15" customHeight="1">
      <c r="A59" s="55"/>
      <c r="B59" s="56"/>
      <c r="M59" s="54"/>
    </row>
    <row r="60" spans="1:13" s="35" customFormat="1" ht="15" customHeight="1">
      <c r="A60" s="55"/>
      <c r="B60" s="56"/>
      <c r="M60" s="54"/>
    </row>
    <row r="61" spans="1:13" s="35" customFormat="1" ht="15" customHeight="1">
      <c r="A61" s="55"/>
      <c r="B61" s="56"/>
      <c r="M61" s="54"/>
    </row>
    <row r="62" spans="1:13" s="35" customFormat="1" ht="15" customHeight="1">
      <c r="A62" s="55"/>
      <c r="B62" s="56"/>
      <c r="M62" s="54"/>
    </row>
    <row r="63" spans="1:13" s="35" customFormat="1" ht="15" customHeight="1">
      <c r="A63" s="55"/>
      <c r="B63" s="56"/>
      <c r="M63" s="54"/>
    </row>
    <row r="64" spans="1:13" s="35" customFormat="1" ht="15" customHeight="1">
      <c r="A64" s="55"/>
      <c r="B64" s="56"/>
      <c r="M64" s="54"/>
    </row>
    <row r="65" spans="1:13" s="35" customFormat="1" ht="15" customHeight="1">
      <c r="A65" s="55"/>
      <c r="B65" s="56"/>
      <c r="M65" s="54"/>
    </row>
    <row r="66" spans="1:13" s="35" customFormat="1" ht="15" customHeight="1">
      <c r="A66" s="55"/>
      <c r="B66" s="56"/>
      <c r="M66" s="54"/>
    </row>
    <row r="67" spans="1:13" s="35" customFormat="1" ht="15" customHeight="1">
      <c r="A67" s="55"/>
      <c r="B67" s="56"/>
      <c r="M67" s="54"/>
    </row>
    <row r="68" spans="1:13" s="35" customFormat="1" ht="15" customHeight="1">
      <c r="A68" s="55"/>
      <c r="B68" s="56"/>
      <c r="M68" s="54"/>
    </row>
    <row r="69" spans="1:13" s="35" customFormat="1" ht="15" customHeight="1">
      <c r="A69" s="55"/>
      <c r="B69" s="56"/>
      <c r="M69" s="54"/>
    </row>
    <row r="70" spans="1:13" s="35" customFormat="1" ht="15" customHeight="1">
      <c r="A70" s="55"/>
      <c r="B70" s="56"/>
      <c r="M70" s="54"/>
    </row>
    <row r="71" spans="1:13" s="35" customFormat="1" ht="15" customHeight="1">
      <c r="A71" s="55"/>
      <c r="B71" s="56"/>
      <c r="M71" s="54"/>
    </row>
    <row r="72" spans="1:13" s="35" customFormat="1" ht="15" customHeight="1">
      <c r="A72" s="55"/>
      <c r="B72" s="56"/>
      <c r="M72" s="54"/>
    </row>
    <row r="73" spans="1:13" s="35" customFormat="1" ht="15" customHeight="1">
      <c r="A73" s="55"/>
      <c r="B73" s="56"/>
      <c r="M73" s="54"/>
    </row>
    <row r="74" spans="1:13" s="35" customFormat="1" ht="15" customHeight="1">
      <c r="A74" s="55"/>
      <c r="B74" s="56"/>
      <c r="M74" s="54"/>
    </row>
    <row r="75" spans="1:13" s="35" customFormat="1" ht="15" customHeight="1">
      <c r="A75" s="55"/>
      <c r="B75" s="56"/>
      <c r="M75" s="54"/>
    </row>
    <row r="76" spans="1:13" s="35" customFormat="1" ht="15" customHeight="1">
      <c r="A76" s="55"/>
      <c r="B76" s="56"/>
      <c r="M76" s="54"/>
    </row>
    <row r="77" spans="1:13" s="35" customFormat="1" ht="15" customHeight="1">
      <c r="A77" s="55"/>
      <c r="B77" s="56"/>
      <c r="M77" s="54"/>
    </row>
    <row r="78" spans="1:13" s="35" customFormat="1" ht="15" customHeight="1">
      <c r="A78" s="55"/>
      <c r="B78" s="56"/>
      <c r="M78" s="54"/>
    </row>
    <row r="79" spans="1:13" s="35" customFormat="1" ht="15" customHeight="1">
      <c r="A79" s="55"/>
      <c r="B79" s="56"/>
      <c r="M79" s="54"/>
    </row>
    <row r="80" spans="1:13" s="35" customFormat="1" ht="15" customHeight="1">
      <c r="A80" s="55"/>
      <c r="B80" s="56"/>
      <c r="M80" s="54"/>
    </row>
    <row r="81" spans="1:13" s="35" customFormat="1" ht="15" customHeight="1">
      <c r="A81" s="55"/>
      <c r="B81" s="56"/>
      <c r="M81" s="54"/>
    </row>
    <row r="82" spans="1:13" s="35" customFormat="1" ht="15" customHeight="1">
      <c r="A82" s="55"/>
      <c r="B82" s="56"/>
      <c r="M82" s="54"/>
    </row>
    <row r="83" spans="1:13" s="35" customFormat="1" ht="15" customHeight="1">
      <c r="A83" s="55"/>
      <c r="B83" s="56"/>
      <c r="M83" s="54"/>
    </row>
    <row r="84" spans="1:13" s="35" customFormat="1" ht="15" customHeight="1">
      <c r="A84" s="55"/>
      <c r="B84" s="56"/>
      <c r="M84" s="54"/>
    </row>
    <row r="85" spans="1:13" s="35" customFormat="1" ht="15" customHeight="1">
      <c r="A85" s="55"/>
      <c r="B85" s="56"/>
      <c r="M85" s="54"/>
    </row>
    <row r="86" spans="1:13" s="35" customFormat="1" ht="15" customHeight="1">
      <c r="A86" s="55"/>
      <c r="B86" s="56"/>
      <c r="M86" s="54"/>
    </row>
    <row r="87" spans="1:13" s="35" customFormat="1" ht="15" customHeight="1">
      <c r="A87" s="55"/>
      <c r="B87" s="56"/>
      <c r="M87" s="54"/>
    </row>
    <row r="88" spans="1:13" s="35" customFormat="1" ht="15" customHeight="1">
      <c r="A88" s="55"/>
      <c r="B88" s="56"/>
      <c r="M88" s="54"/>
    </row>
    <row r="89" spans="1:13" s="35" customFormat="1" ht="15" customHeight="1">
      <c r="A89" s="55"/>
      <c r="B89" s="56"/>
      <c r="M89" s="54"/>
    </row>
    <row r="90" spans="1:13" s="35" customFormat="1" ht="15" customHeight="1">
      <c r="A90" s="55"/>
      <c r="B90" s="56"/>
      <c r="M90" s="54"/>
    </row>
    <row r="91" spans="1:13" s="35" customFormat="1" ht="15" customHeight="1">
      <c r="A91" s="55"/>
      <c r="B91" s="56"/>
      <c r="M91" s="54"/>
    </row>
    <row r="92" spans="1:13" s="35" customFormat="1" ht="15" customHeight="1">
      <c r="A92" s="55"/>
      <c r="B92" s="56"/>
      <c r="M92" s="54"/>
    </row>
    <row r="93" spans="1:13" s="35" customFormat="1" ht="15" customHeight="1">
      <c r="A93" s="55"/>
      <c r="B93" s="56"/>
      <c r="M93" s="54"/>
    </row>
    <row r="94" spans="1:13" s="35" customFormat="1" ht="15" customHeight="1">
      <c r="A94" s="55"/>
      <c r="B94" s="56"/>
      <c r="M94" s="54"/>
    </row>
    <row r="95" spans="1:13" s="35" customFormat="1" ht="15" customHeight="1">
      <c r="A95" s="55"/>
      <c r="B95" s="56"/>
      <c r="M95" s="54"/>
    </row>
    <row r="96" spans="1:13" s="35" customFormat="1" ht="15" customHeight="1">
      <c r="A96" s="55"/>
      <c r="B96" s="56"/>
      <c r="M96" s="54"/>
    </row>
    <row r="97" spans="1:13" s="35" customFormat="1" ht="15" customHeight="1">
      <c r="A97" s="55"/>
      <c r="B97" s="56"/>
      <c r="M97" s="54"/>
    </row>
    <row r="98" spans="1:13" s="35" customFormat="1" ht="15" customHeight="1">
      <c r="A98" s="55"/>
      <c r="B98" s="56"/>
      <c r="M98" s="54"/>
    </row>
    <row r="99" spans="1:13" s="35" customFormat="1" ht="15" customHeight="1">
      <c r="A99" s="55"/>
      <c r="B99" s="56"/>
      <c r="M99" s="54"/>
    </row>
    <row r="100" spans="1:13" s="35" customFormat="1" ht="15" customHeight="1">
      <c r="A100" s="55"/>
      <c r="B100" s="56"/>
      <c r="M100" s="54"/>
    </row>
    <row r="101" spans="1:13" s="35" customFormat="1" ht="15" customHeight="1">
      <c r="A101" s="55"/>
      <c r="B101" s="56"/>
      <c r="M101" s="54"/>
    </row>
    <row r="102" spans="1:13" s="35" customFormat="1" ht="15" customHeight="1">
      <c r="A102" s="55"/>
      <c r="B102" s="56"/>
      <c r="M102" s="54"/>
    </row>
    <row r="103" spans="1:13" s="35" customFormat="1" ht="15" customHeight="1">
      <c r="A103" s="55"/>
      <c r="B103" s="56"/>
      <c r="M103" s="54"/>
    </row>
    <row r="104" spans="1:13" s="35" customFormat="1" ht="15" customHeight="1">
      <c r="A104" s="55"/>
      <c r="B104" s="56"/>
      <c r="M104" s="54"/>
    </row>
    <row r="105" spans="1:13" s="35" customFormat="1" ht="15" customHeight="1">
      <c r="A105" s="55"/>
      <c r="B105" s="56"/>
      <c r="M105" s="54"/>
    </row>
    <row r="106" spans="1:13" s="35" customFormat="1" ht="15" customHeight="1">
      <c r="A106" s="55"/>
      <c r="B106" s="56"/>
      <c r="M106" s="54"/>
    </row>
    <row r="107" spans="1:13" s="35" customFormat="1" ht="15" customHeight="1">
      <c r="A107" s="55"/>
      <c r="B107" s="56"/>
      <c r="M107" s="54"/>
    </row>
    <row r="108" spans="1:13" s="35" customFormat="1" ht="15" customHeight="1">
      <c r="A108" s="55"/>
      <c r="B108" s="56"/>
      <c r="M108" s="54"/>
    </row>
    <row r="109" spans="1:13" s="35" customFormat="1" ht="15" customHeight="1">
      <c r="A109" s="55"/>
      <c r="B109" s="56"/>
      <c r="M109" s="54"/>
    </row>
    <row r="110" spans="1:13" s="35" customFormat="1" ht="15" customHeight="1">
      <c r="A110" s="55"/>
      <c r="B110" s="56"/>
      <c r="M110" s="54"/>
    </row>
    <row r="111" spans="1:13" s="35" customFormat="1" ht="15" customHeight="1">
      <c r="A111" s="55"/>
      <c r="B111" s="56"/>
      <c r="M111" s="54"/>
    </row>
    <row r="112" spans="1:13" s="35" customFormat="1" ht="15" customHeight="1">
      <c r="A112" s="55"/>
      <c r="B112" s="56"/>
      <c r="M112" s="54"/>
    </row>
    <row r="113" spans="1:13" s="35" customFormat="1" ht="15" customHeight="1">
      <c r="A113" s="55"/>
      <c r="B113" s="56"/>
      <c r="M113" s="54"/>
    </row>
    <row r="114" spans="1:13" s="35" customFormat="1" ht="15" customHeight="1">
      <c r="A114" s="55"/>
      <c r="B114" s="56"/>
      <c r="M114" s="54"/>
    </row>
    <row r="115" spans="1:13" s="35" customFormat="1" ht="15" customHeight="1">
      <c r="A115" s="55"/>
      <c r="B115" s="56"/>
      <c r="M115" s="54"/>
    </row>
    <row r="116" spans="1:13" s="35" customFormat="1" ht="15" customHeight="1">
      <c r="A116" s="55"/>
      <c r="B116" s="56"/>
      <c r="M116" s="54"/>
    </row>
    <row r="117" spans="1:13" s="35" customFormat="1" ht="15" customHeight="1">
      <c r="A117" s="55"/>
      <c r="B117" s="56"/>
      <c r="M117" s="54"/>
    </row>
    <row r="118" spans="1:13" s="35" customFormat="1" ht="15" customHeight="1">
      <c r="A118" s="55"/>
      <c r="B118" s="56"/>
      <c r="M118" s="54"/>
    </row>
    <row r="119" spans="1:13" s="35" customFormat="1" ht="15" customHeight="1">
      <c r="A119" s="55"/>
      <c r="B119" s="56"/>
      <c r="M119" s="54"/>
    </row>
    <row r="120" spans="1:13" s="35" customFormat="1" ht="15" customHeight="1">
      <c r="A120" s="55"/>
      <c r="B120" s="56"/>
      <c r="M120" s="54"/>
    </row>
    <row r="121" spans="1:13" s="35" customFormat="1" ht="15" customHeight="1">
      <c r="A121" s="55"/>
      <c r="B121" s="56"/>
      <c r="M121" s="54"/>
    </row>
    <row r="122" spans="1:13" s="35" customFormat="1" ht="15" customHeight="1">
      <c r="A122" s="55"/>
      <c r="B122" s="56"/>
      <c r="M122" s="54"/>
    </row>
    <row r="123" spans="1:13" s="35" customFormat="1" ht="15" customHeight="1">
      <c r="A123" s="55"/>
      <c r="B123" s="56"/>
      <c r="M123" s="54"/>
    </row>
    <row r="124" spans="1:13" s="35" customFormat="1" ht="15" customHeight="1">
      <c r="A124" s="55"/>
      <c r="B124" s="56"/>
      <c r="M124" s="54"/>
    </row>
    <row r="125" spans="1:13" s="35" customFormat="1" ht="15" customHeight="1">
      <c r="A125" s="55"/>
      <c r="B125" s="56"/>
      <c r="M125" s="54"/>
    </row>
    <row r="126" spans="1:13" s="35" customFormat="1" ht="15" customHeight="1">
      <c r="A126" s="55"/>
      <c r="B126" s="56"/>
      <c r="M126" s="54"/>
    </row>
    <row r="127" spans="1:13" s="35" customFormat="1" ht="15" customHeight="1">
      <c r="A127" s="55"/>
      <c r="B127" s="56"/>
      <c r="M127" s="54"/>
    </row>
    <row r="128" spans="1:13" s="35" customFormat="1" ht="15" customHeight="1">
      <c r="A128" s="55"/>
      <c r="B128" s="56"/>
      <c r="M128" s="54"/>
    </row>
    <row r="129" spans="1:13" s="35" customFormat="1" ht="15" customHeight="1">
      <c r="A129" s="55"/>
      <c r="B129" s="56"/>
      <c r="M129" s="54"/>
    </row>
    <row r="130" spans="1:13" s="35" customFormat="1" ht="15" customHeight="1">
      <c r="A130" s="55"/>
      <c r="B130" s="56"/>
      <c r="M130" s="54"/>
    </row>
    <row r="131" spans="1:13" s="35" customFormat="1" ht="15" customHeight="1">
      <c r="A131" s="55"/>
      <c r="B131" s="56"/>
      <c r="M131" s="54"/>
    </row>
    <row r="132" spans="1:13" s="35" customFormat="1" ht="15" customHeight="1">
      <c r="A132" s="55"/>
      <c r="B132" s="56"/>
      <c r="M132" s="54"/>
    </row>
    <row r="133" spans="1:13" s="35" customFormat="1" ht="15" customHeight="1">
      <c r="A133" s="55"/>
      <c r="B133" s="56"/>
      <c r="M133" s="54"/>
    </row>
    <row r="134" spans="1:13" s="35" customFormat="1" ht="15" customHeight="1">
      <c r="A134" s="55"/>
      <c r="B134" s="56"/>
      <c r="M134" s="54"/>
    </row>
    <row r="135" spans="1:13" s="35" customFormat="1" ht="15" customHeight="1">
      <c r="A135" s="55"/>
      <c r="B135" s="56"/>
      <c r="M135" s="54"/>
    </row>
    <row r="136" spans="1:13" s="35" customFormat="1" ht="15" customHeight="1">
      <c r="A136" s="55"/>
      <c r="B136" s="56"/>
      <c r="M136" s="54"/>
    </row>
    <row r="137" spans="1:13" s="35" customFormat="1" ht="15" customHeight="1">
      <c r="A137" s="55"/>
      <c r="B137" s="56"/>
      <c r="M137" s="54"/>
    </row>
    <row r="138" spans="1:13" s="35" customFormat="1" ht="15" customHeight="1">
      <c r="A138" s="55"/>
      <c r="B138" s="56"/>
      <c r="M138" s="54"/>
    </row>
    <row r="139" spans="1:13" s="35" customFormat="1" ht="15" customHeight="1">
      <c r="A139" s="55"/>
      <c r="B139" s="56"/>
      <c r="M139" s="54"/>
    </row>
    <row r="140" spans="1:13" s="35" customFormat="1" ht="15" customHeight="1">
      <c r="A140" s="55"/>
      <c r="B140" s="56"/>
      <c r="M140" s="54"/>
    </row>
    <row r="141" spans="1:13" s="35" customFormat="1" ht="15" customHeight="1">
      <c r="A141" s="55"/>
      <c r="B141" s="56"/>
      <c r="M141" s="54"/>
    </row>
    <row r="142" spans="1:13" s="35" customFormat="1" ht="15" customHeight="1">
      <c r="A142" s="55"/>
      <c r="B142" s="56"/>
      <c r="M142" s="54"/>
    </row>
    <row r="143" spans="1:13" s="35" customFormat="1" ht="15" customHeight="1">
      <c r="A143" s="55"/>
      <c r="B143" s="56"/>
      <c r="M143" s="54"/>
    </row>
    <row r="144" spans="1:13" s="35" customFormat="1" ht="15" customHeight="1">
      <c r="A144" s="55"/>
      <c r="B144" s="56"/>
      <c r="M144" s="54"/>
    </row>
    <row r="145" spans="1:13" s="35" customFormat="1" ht="15" customHeight="1">
      <c r="A145" s="55"/>
      <c r="B145" s="56"/>
      <c r="M145" s="54"/>
    </row>
    <row r="146" spans="1:13" s="35" customFormat="1" ht="15" customHeight="1">
      <c r="A146" s="55"/>
      <c r="B146" s="56"/>
      <c r="M146" s="54"/>
    </row>
  </sheetData>
  <sheetProtection selectLockedCells="1" selectUnlockedCells="1"/>
  <mergeCells count="6">
    <mergeCell ref="A1:L1"/>
    <mergeCell ref="C4:D4"/>
    <mergeCell ref="E4:F4"/>
    <mergeCell ref="G4:H4"/>
    <mergeCell ref="I4:J4"/>
    <mergeCell ref="K4:L4"/>
  </mergeCells>
  <printOptions horizontalCentered="1"/>
  <pageMargins left="0.39375" right="0.39375" top="0.6201388888888889" bottom="0.39375" header="0.5118055555555555" footer="0.511805555555555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PageLayoutView="0" workbookViewId="0" topLeftCell="A1">
      <selection activeCell="A1" sqref="A1:G1"/>
    </sheetView>
  </sheetViews>
  <sheetFormatPr defaultColWidth="11.421875" defaultRowHeight="15" customHeight="1"/>
  <cols>
    <col min="1" max="1" width="6.7109375" style="24" customWidth="1"/>
    <col min="2" max="2" width="39.140625" style="24" customWidth="1"/>
    <col min="3" max="3" width="11.7109375" style="24" customWidth="1"/>
    <col min="4" max="4" width="6.7109375" style="24" customWidth="1"/>
    <col min="5" max="5" width="4.8515625" style="24" customWidth="1"/>
    <col min="6" max="6" width="8.421875" style="24" customWidth="1"/>
    <col min="7" max="7" width="4.7109375" style="24" customWidth="1"/>
    <col min="8" max="16384" width="11.421875" style="24" customWidth="1"/>
  </cols>
  <sheetData>
    <row r="1" spans="1:21" ht="15" customHeight="1">
      <c r="A1" s="92" t="s">
        <v>15</v>
      </c>
      <c r="B1" s="92"/>
      <c r="C1" s="92"/>
      <c r="D1" s="92"/>
      <c r="E1" s="92"/>
      <c r="F1" s="92"/>
      <c r="G1" s="92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>
      <c r="A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5" customHeight="1">
      <c r="A3" s="25" t="s">
        <v>16</v>
      </c>
      <c r="B3" s="24" t="s">
        <v>1</v>
      </c>
      <c r="C3" s="25" t="s">
        <v>2</v>
      </c>
      <c r="D3" s="92" t="s">
        <v>12</v>
      </c>
      <c r="E3" s="92"/>
      <c r="F3" s="92" t="s">
        <v>13</v>
      </c>
      <c r="G3" s="92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5" customHeight="1">
      <c r="A4" s="25">
        <f>RANK(C4,C$4:C$60,1)</f>
        <v>1</v>
      </c>
      <c r="B4" s="24" t="str">
        <f>'Durchgangszeiten(Eingabe)'!A25</f>
        <v>Klaus Garschal - Ramharter - Andras Lackner</v>
      </c>
      <c r="C4" s="69">
        <f>D4+F4</f>
        <v>0.0006365740740741366</v>
      </c>
      <c r="D4" s="69">
        <f>'Durchgangszeiten(Eingabe)'!F25-'Durchgangszeiten(Eingabe)'!$B$3-'Durchgangszeiten(Eingabe)'!D25</f>
        <v>0.0004050925925925819</v>
      </c>
      <c r="E4" s="25">
        <f>RANK(D4,D$4:D$60,1)</f>
        <v>1</v>
      </c>
      <c r="F4" s="69">
        <f>'Durchgangszeiten(Eingabe)'!J25-'Durchgangszeiten(Eingabe)'!H25</f>
        <v>0.00023148148148155467</v>
      </c>
      <c r="G4" s="25">
        <f>RANK(F4,F$4:F$60,1)</f>
        <v>2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7" ht="15" customHeight="1">
      <c r="A5" s="25">
        <f>RANK(C5,C$4:C$60,1)</f>
        <v>2</v>
      </c>
      <c r="B5" s="24" t="str">
        <f>'Durchgangszeiten(Eingabe)'!A27</f>
        <v>Flora - Walter - Leni Zobernik</v>
      </c>
      <c r="C5" s="69">
        <f>D5+F5</f>
        <v>0.000694444444444442</v>
      </c>
      <c r="D5" s="69">
        <f>'Durchgangszeiten(Eingabe)'!F27-'Durchgangszeiten(Eingabe)'!$B$3-'Durchgangszeiten(Eingabe)'!D27</f>
        <v>0.0004745370370370372</v>
      </c>
      <c r="E5" s="25">
        <f>RANK(D5,D$4:D$60,1)</f>
        <v>2</v>
      </c>
      <c r="F5" s="69">
        <f>'Durchgangszeiten(Eingabe)'!J27-'Durchgangszeiten(Eingabe)'!H27</f>
        <v>0.00021990740740740478</v>
      </c>
      <c r="G5" s="25">
        <f>RANK(F5,F$4:F$60,1)</f>
        <v>1</v>
      </c>
    </row>
    <row r="6" spans="1:7" ht="15" customHeight="1">
      <c r="A6" s="25">
        <f>RANK(C6,C$4:C$60,1)</f>
        <v>3</v>
      </c>
      <c r="B6" s="24" t="str">
        <f>'Durchgangszeiten(Eingabe)'!A11</f>
        <v>Bernd Höfinger</v>
      </c>
      <c r="C6" s="69">
        <f>D6+F6</f>
        <v>0.0010648148148147962</v>
      </c>
      <c r="D6" s="69">
        <f>'Durchgangszeiten(Eingabe)'!F11-'Durchgangszeiten(Eingabe)'!$B$3-'Durchgangszeiten(Eingabe)'!D11</f>
        <v>0.0006712962962963642</v>
      </c>
      <c r="E6" s="25">
        <f>RANK(D6,D$4:D$60,1)</f>
        <v>3</v>
      </c>
      <c r="F6" s="69">
        <f>'Durchgangszeiten(Eingabe)'!J11-'Durchgangszeiten(Eingabe)'!H11</f>
        <v>0.000393518518518432</v>
      </c>
      <c r="G6" s="25">
        <f>RANK(F6,F$4:F$60,1)</f>
        <v>6</v>
      </c>
    </row>
    <row r="7" spans="1:21" ht="15" customHeight="1">
      <c r="A7" s="25">
        <f>RANK(C7,C$4:C$60,1)</f>
        <v>4</v>
      </c>
      <c r="B7" s="24" t="str">
        <f>'Durchgangszeiten(Eingabe)'!A12</f>
        <v>Paul Richter</v>
      </c>
      <c r="C7" s="69">
        <f>D7+F7</f>
        <v>0.0011226851851852127</v>
      </c>
      <c r="D7" s="69">
        <f>'Durchgangszeiten(Eingabe)'!F12-'Durchgangszeiten(Eingabe)'!$B$3-'Durchgangszeiten(Eingabe)'!D12</f>
        <v>0.0008101851851851638</v>
      </c>
      <c r="E7" s="25">
        <f>RANK(D7,D$4:D$60,1)</f>
        <v>5</v>
      </c>
      <c r="F7" s="69">
        <f>'Durchgangszeiten(Eingabe)'!J12-'Durchgangszeiten(Eingabe)'!H12</f>
        <v>0.00031250000000004885</v>
      </c>
      <c r="G7" s="25">
        <f>RANK(F7,F$4:F$60,1)</f>
        <v>3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5" customHeight="1">
      <c r="A8" s="25">
        <f>RANK(C8,C$4:C$60,1)</f>
        <v>5</v>
      </c>
      <c r="B8" s="24" t="str">
        <f>'Durchgangszeiten(Eingabe)'!A18</f>
        <v>Klaus Lukaseder</v>
      </c>
      <c r="C8" s="69">
        <f>D8+F8</f>
        <v>0.0012152777777777457</v>
      </c>
      <c r="D8" s="69">
        <f>'Durchgangszeiten(Eingabe)'!F18-'Durchgangszeiten(Eingabe)'!$B$3-'Durchgangszeiten(Eingabe)'!D18</f>
        <v>0.0007175925925925197</v>
      </c>
      <c r="E8" s="25">
        <f>RANK(D8,D$4:D$60,1)</f>
        <v>4</v>
      </c>
      <c r="F8" s="69">
        <f>'Durchgangszeiten(Eingabe)'!J18-'Durchgangszeiten(Eingabe)'!H18</f>
        <v>0.000497685185185226</v>
      </c>
      <c r="G8" s="25">
        <f>RANK(F8,F$4:F$60,1)</f>
        <v>14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7" ht="15" customHeight="1">
      <c r="A9" s="25">
        <f>RANK(C9,C$4:C$60,1)</f>
        <v>6</v>
      </c>
      <c r="B9" s="24" t="str">
        <f>'Durchgangszeiten(Eingabe)'!A15</f>
        <v>Fraunz Heily</v>
      </c>
      <c r="C9" s="69">
        <f>D9+F9</f>
        <v>0.0013310185185184675</v>
      </c>
      <c r="D9" s="69">
        <f>'Durchgangszeiten(Eingabe)'!F15-'Durchgangszeiten(Eingabe)'!$B$3-'Durchgangszeiten(Eingabe)'!D15</f>
        <v>0.0009027777777776969</v>
      </c>
      <c r="E9" s="25">
        <f>RANK(D9,D$4:D$60,1)</f>
        <v>10</v>
      </c>
      <c r="F9" s="69">
        <f>'Durchgangszeiten(Eingabe)'!J15-'Durchgangszeiten(Eingabe)'!H15</f>
        <v>0.0004282407407407707</v>
      </c>
      <c r="G9" s="25">
        <f>RANK(F9,F$4:F$60,1)</f>
        <v>9</v>
      </c>
    </row>
    <row r="10" spans="1:21" ht="15" customHeight="1">
      <c r="A10" s="25">
        <f>RANK(C10,C$4:C$60,1)</f>
        <v>7</v>
      </c>
      <c r="B10" s="24" t="str">
        <f>'Durchgangszeiten(Eingabe)'!A21</f>
        <v>Harald Kaufmann</v>
      </c>
      <c r="C10" s="69">
        <f>D10+F10</f>
        <v>0.0013425925925925064</v>
      </c>
      <c r="D10" s="69">
        <f>'Durchgangszeiten(Eingabe)'!F21-'Durchgangszeiten(Eingabe)'!$B$3-'Durchgangszeiten(Eingabe)'!D21</f>
        <v>0.0008449074074073915</v>
      </c>
      <c r="E10" s="25">
        <f>RANK(D10,D$4:D$60,1)</f>
        <v>6</v>
      </c>
      <c r="F10" s="69">
        <f>'Durchgangszeiten(Eingabe)'!J21-'Durchgangszeiten(Eingabe)'!H21</f>
        <v>0.000497685185185115</v>
      </c>
      <c r="G10" s="25">
        <f>RANK(F10,F$4:F$60,1)</f>
        <v>13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5" customHeight="1">
      <c r="A11" s="25">
        <f>RANK(C11,C$4:C$60,1)</f>
        <v>8</v>
      </c>
      <c r="B11" s="24" t="str">
        <f>'Durchgangszeiten(Eingabe)'!A6</f>
        <v>Jürgen Grubek</v>
      </c>
      <c r="C11" s="69">
        <f>D11+F11</f>
        <v>0.0013541666666665453</v>
      </c>
      <c r="D11" s="69">
        <f>'Durchgangszeiten(Eingabe)'!F6-'Durchgangszeiten(Eingabe)'!$B$3-'Durchgangszeiten(Eingabe)'!D6</f>
        <v>0.0009606481481481133</v>
      </c>
      <c r="E11" s="25">
        <f>RANK(D11,D$4:D$60,1)</f>
        <v>12</v>
      </c>
      <c r="F11" s="69">
        <f>'Durchgangszeiten(Eingabe)'!J6-'Durchgangszeiten(Eingabe)'!H6</f>
        <v>0.000393518518518432</v>
      </c>
      <c r="G11" s="25">
        <f>RANK(F11,F$4:F$60,1)</f>
        <v>6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5" customHeight="1">
      <c r="A12" s="25">
        <f>RANK(C12,C$4:C$60,1)</f>
        <v>9</v>
      </c>
      <c r="B12" s="24" t="str">
        <f>'Durchgangszeiten(Eingabe)'!A5</f>
        <v>Walter Lima</v>
      </c>
      <c r="C12" s="69">
        <f>D12+F12</f>
        <v>0.0013541666666666563</v>
      </c>
      <c r="D12" s="69">
        <f>'Durchgangszeiten(Eingabe)'!F5-'Durchgangszeiten(Eingabe)'!$B$3-'Durchgangszeiten(Eingabe)'!D5</f>
        <v>0.0008680555555554692</v>
      </c>
      <c r="E12" s="25">
        <f>RANK(D12,D$4:D$60,1)</f>
        <v>9</v>
      </c>
      <c r="F12" s="69">
        <f>'Durchgangszeiten(Eingabe)'!J5-'Durchgangszeiten(Eingabe)'!H5</f>
        <v>0.0004861111111111871</v>
      </c>
      <c r="G12" s="25">
        <f>RANK(F12,F$4:F$60,1)</f>
        <v>12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5" customHeight="1">
      <c r="A13" s="25">
        <f>RANK(C13,C$4:C$60,1)</f>
        <v>10</v>
      </c>
      <c r="B13" s="24" t="str">
        <f>'Durchgangszeiten(Eingabe)'!A13</f>
        <v>Andi Rettegi</v>
      </c>
      <c r="C13" s="69">
        <f>D13+F13</f>
        <v>0.001481481481481528</v>
      </c>
      <c r="D13" s="69">
        <f>'Durchgangszeiten(Eingabe)'!F13-'Durchgangszeiten(Eingabe)'!$B$3-'Durchgangszeiten(Eingabe)'!D13</f>
        <v>0.0009374999999999245</v>
      </c>
      <c r="E13" s="25">
        <f>RANK(D13,D$4:D$60,1)</f>
        <v>11</v>
      </c>
      <c r="F13" s="69">
        <f>'Durchgangszeiten(Eingabe)'!J13-'Durchgangszeiten(Eingabe)'!H13</f>
        <v>0.0005439814814816035</v>
      </c>
      <c r="G13" s="25">
        <f>RANK(F13,F$4:F$60,1)</f>
        <v>18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5" customHeight="1">
      <c r="A14" s="25">
        <f>RANK(C14,C$4:C$60,1)</f>
        <v>11</v>
      </c>
      <c r="B14" s="24" t="str">
        <f>'Durchgangszeiten(Eingabe)'!A7</f>
        <v>Jürgen Haiderer</v>
      </c>
      <c r="C14" s="69">
        <f>D14+F14</f>
        <v>0.001493055555555567</v>
      </c>
      <c r="D14" s="69">
        <f>'Durchgangszeiten(Eingabe)'!F7-'Durchgangszeiten(Eingabe)'!$B$3-'Durchgangszeiten(Eingabe)'!D7</f>
        <v>0.0010532407407407574</v>
      </c>
      <c r="E14" s="25">
        <f>RANK(D14,D$4:D$60,1)</f>
        <v>13</v>
      </c>
      <c r="F14" s="69">
        <f>'Durchgangszeiten(Eingabe)'!J7-'Durchgangszeiten(Eingabe)'!H7</f>
        <v>0.00043981481481480955</v>
      </c>
      <c r="G14" s="25">
        <f>RANK(F14,F$4:F$60,1)</f>
        <v>10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7" ht="15" customHeight="1">
      <c r="A15" s="25">
        <f>RANK(C15,C$4:C$60,1)</f>
        <v>12</v>
      </c>
      <c r="B15" s="24" t="str">
        <f>'Durchgangszeiten(Eingabe)'!A32</f>
        <v>Jürgen Heger</v>
      </c>
      <c r="C15" s="69">
        <f>D15+F15</f>
        <v>0.0015277777777776835</v>
      </c>
      <c r="D15" s="69">
        <f>'Durchgangszeiten(Eingabe)'!F32-'Durchgangszeiten(Eingabe)'!$B$3-'Durchgangszeiten(Eingabe)'!D32</f>
        <v>0.0008564814814814303</v>
      </c>
      <c r="E15" s="25">
        <f>RANK(D15,D$4:D$60,1)</f>
        <v>7</v>
      </c>
      <c r="F15" s="69">
        <f>'Durchgangszeiten(Eingabe)'!J32-'Durchgangszeiten(Eingabe)'!H32</f>
        <v>0.0006712962962962532</v>
      </c>
      <c r="G15" s="25">
        <f>RANK(F15,F$4:F$60,1)</f>
        <v>22</v>
      </c>
    </row>
    <row r="16" spans="1:21" ht="15" customHeight="1">
      <c r="A16" s="25">
        <f>RANK(C16,C$4:C$60,1)</f>
        <v>13</v>
      </c>
      <c r="B16" s="24" t="str">
        <f>'Durchgangszeiten(Eingabe)'!A24</f>
        <v>Max Berndl</v>
      </c>
      <c r="C16" s="69">
        <f>D16+F16</f>
        <v>0.001574074074074172</v>
      </c>
      <c r="D16" s="69">
        <f>'Durchgangszeiten(Eingabe)'!F24-'Durchgangszeiten(Eingabe)'!$B$3-'Durchgangszeiten(Eingabe)'!D24</f>
        <v>0.0012037037037037068</v>
      </c>
      <c r="E16" s="25">
        <f>RANK(D16,D$4:D$60,1)</f>
        <v>18</v>
      </c>
      <c r="F16" s="69">
        <f>'Durchgangszeiten(Eingabe)'!J24-'Durchgangszeiten(Eingabe)'!H24</f>
        <v>0.0003703703703704653</v>
      </c>
      <c r="G16" s="25">
        <f>RANK(F16,F$4:F$60,1)</f>
        <v>4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5" customHeight="1">
      <c r="A17" s="25">
        <f>RANK(C17,C$4:C$60,1)</f>
        <v>14</v>
      </c>
      <c r="B17" s="24" t="str">
        <f>'Durchgangszeiten(Eingabe)'!A9</f>
        <v>Walter Fasching</v>
      </c>
      <c r="C17" s="69">
        <f>D17+F17</f>
        <v>0.001585648148147989</v>
      </c>
      <c r="D17" s="69">
        <f>'Durchgangszeiten(Eingabe)'!F9-'Durchgangszeiten(Eingabe)'!$B$3-'Durchgangszeiten(Eingabe)'!D9</f>
        <v>0.0008564814814814303</v>
      </c>
      <c r="E17" s="25">
        <f>RANK(D17,D$4:D$60,1)</f>
        <v>7</v>
      </c>
      <c r="F17" s="69">
        <f>'Durchgangszeiten(Eingabe)'!J9-'Durchgangszeiten(Eingabe)'!H9</f>
        <v>0.0007291666666665586</v>
      </c>
      <c r="G17" s="25">
        <f>RANK(F17,F$4:F$60,1)</f>
        <v>27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" customHeight="1">
      <c r="A18" s="25">
        <f>RANK(C18,C$4:C$60,1)</f>
        <v>15</v>
      </c>
      <c r="B18" s="24" t="str">
        <f>'Durchgangszeiten(Eingabe)'!A19</f>
        <v>Reinhard Gererstorfer</v>
      </c>
      <c r="C18" s="69">
        <f>D18+F18</f>
        <v>0.001678240740740744</v>
      </c>
      <c r="D18" s="69">
        <f>'Durchgangszeiten(Eingabe)'!F19-'Durchgangszeiten(Eingabe)'!$B$3-'Durchgangszeiten(Eingabe)'!D19</f>
        <v>0.001192129629629668</v>
      </c>
      <c r="E18" s="25">
        <f>RANK(D18,D$4:D$60,1)</f>
        <v>17</v>
      </c>
      <c r="F18" s="69">
        <f>'Durchgangszeiten(Eingabe)'!J19-'Durchgangszeiten(Eingabe)'!H19</f>
        <v>0.0004861111111110761</v>
      </c>
      <c r="G18" s="25">
        <f>RANK(F18,F$4:F$60,1)</f>
        <v>11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7" ht="15" customHeight="1">
      <c r="A19" s="25">
        <f>RANK(C19,C$4:C$60,1)</f>
        <v>16</v>
      </c>
      <c r="B19" s="24" t="str">
        <f>'Durchgangszeiten(Eingabe)'!A8</f>
        <v>Georg Weber</v>
      </c>
      <c r="C19" s="69">
        <f>D19+F19</f>
        <v>0.0018287037037036935</v>
      </c>
      <c r="D19" s="69">
        <f>'Durchgangszeiten(Eingabe)'!F8-'Durchgangszeiten(Eingabe)'!$B$3-'Durchgangszeiten(Eingabe)'!D8</f>
        <v>0.0012962962962962399</v>
      </c>
      <c r="E19" s="25">
        <f>RANK(D19,D$4:D$60,1)</f>
        <v>20</v>
      </c>
      <c r="F19" s="69">
        <f>'Durchgangszeiten(Eingabe)'!J8-'Durchgangszeiten(Eingabe)'!H8</f>
        <v>0.0005324074074074536</v>
      </c>
      <c r="G19" s="25">
        <f>RANK(F19,F$4:F$60,1)</f>
        <v>16</v>
      </c>
    </row>
    <row r="20" spans="1:21" ht="15" customHeight="1">
      <c r="A20" s="25">
        <f>RANK(C20,C$4:C$60,1)</f>
        <v>16</v>
      </c>
      <c r="B20" s="24" t="str">
        <f>'Durchgangszeiten(Eingabe)'!A16</f>
        <v>Wolfgang Zuser</v>
      </c>
      <c r="C20" s="69">
        <f>D20+F20</f>
        <v>0.0018287037037036935</v>
      </c>
      <c r="D20" s="69">
        <f>'Durchgangszeiten(Eingabe)'!F16-'Durchgangszeiten(Eingabe)'!$B$3-'Durchgangszeiten(Eingabe)'!D16</f>
        <v>0.0013078703703703898</v>
      </c>
      <c r="E20" s="25">
        <f>RANK(D20,D$4:D$60,1)</f>
        <v>21</v>
      </c>
      <c r="F20" s="69">
        <f>'Durchgangszeiten(Eingabe)'!J16-'Durchgangszeiten(Eingabe)'!H16</f>
        <v>0.0005208333333333037</v>
      </c>
      <c r="G20" s="25">
        <f>RANK(F20,F$4:F$60,1)</f>
        <v>15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5" customHeight="1">
      <c r="A21" s="25">
        <f>RANK(C21,C$4:C$60,1)</f>
        <v>18</v>
      </c>
      <c r="B21" s="24" t="str">
        <f>'Durchgangszeiten(Eingabe)'!A33</f>
        <v>Kurt Schmidmayer</v>
      </c>
      <c r="C21" s="69">
        <f>D21+F21</f>
        <v>0.0018402777777777324</v>
      </c>
      <c r="D21" s="69">
        <f>'Durchgangszeiten(Eingabe)'!F33-'Durchgangszeiten(Eingabe)'!$B$3-'Durchgangszeiten(Eingabe)'!D33</f>
        <v>0.0014583333333333393</v>
      </c>
      <c r="E21" s="25">
        <f>RANK(D21,D$4:D$60,1)</f>
        <v>25</v>
      </c>
      <c r="F21" s="69">
        <f>'Durchgangszeiten(Eingabe)'!J33-'Durchgangszeiten(Eingabe)'!H33</f>
        <v>0.00038194444444439313</v>
      </c>
      <c r="G21" s="25">
        <f>RANK(F21,F$4:F$60,1)</f>
        <v>5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7" ht="15" customHeight="1">
      <c r="A22" s="25">
        <f>RANK(C22,C$4:C$60,1)</f>
        <v>19</v>
      </c>
      <c r="B22" s="24" t="str">
        <f>'Durchgangszeiten(Eingabe)'!A35</f>
        <v>Johann Steiner</v>
      </c>
      <c r="C22" s="69">
        <f>D22+F22</f>
        <v>0.0018402777777779544</v>
      </c>
      <c r="D22" s="69">
        <f>'Durchgangszeiten(Eingabe)'!F35-'Durchgangszeiten(Eingabe)'!$B$3-'Durchgangszeiten(Eingabe)'!D35</f>
        <v>0.0011574074074074403</v>
      </c>
      <c r="E22" s="25">
        <f>RANK(D22,D$4:D$60,1)</f>
        <v>16</v>
      </c>
      <c r="F22" s="69">
        <f>'Durchgangszeiten(Eingabe)'!J35-'Durchgangszeiten(Eingabe)'!H35</f>
        <v>0.0006828703703705141</v>
      </c>
      <c r="G22" s="25">
        <f>RANK(F22,F$4:F$60,1)</f>
        <v>25</v>
      </c>
    </row>
    <row r="23" spans="1:21" ht="15" customHeight="1">
      <c r="A23" s="25">
        <f>RANK(C23,C$4:C$60,1)</f>
        <v>20</v>
      </c>
      <c r="B23" s="24" t="str">
        <f>'Durchgangszeiten(Eingabe)'!A10</f>
        <v>Martin Stumpf</v>
      </c>
      <c r="C23" s="69">
        <f>D23+F23</f>
        <v>0.0018518518518517713</v>
      </c>
      <c r="D23" s="69">
        <f>'Durchgangszeiten(Eingabe)'!F10-'Durchgangszeiten(Eingabe)'!$B$3-'Durchgangszeiten(Eingabe)'!D10</f>
        <v>0.0011342592592592515</v>
      </c>
      <c r="E23" s="25">
        <f>RANK(D23,D$4:D$60,1)</f>
        <v>15</v>
      </c>
      <c r="F23" s="69">
        <f>'Durchgangszeiten(Eingabe)'!J10-'Durchgangszeiten(Eingabe)'!H10</f>
        <v>0.0007175925925925197</v>
      </c>
      <c r="G23" s="25">
        <f>RANK(F23,F$4:F$60,1)</f>
        <v>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" customHeight="1">
      <c r="A24" s="25">
        <f>RANK(C24,C$4:C$60,1)</f>
        <v>21</v>
      </c>
      <c r="B24" s="24" t="str">
        <f>'Durchgangszeiten(Eingabe)'!A31</f>
        <v>Markus Oswald</v>
      </c>
      <c r="C24" s="69">
        <f>D24+F24</f>
        <v>0.00187499999999996</v>
      </c>
      <c r="D24" s="69">
        <f>'Durchgangszeiten(Eingabe)'!F31-'Durchgangszeiten(Eingabe)'!$B$3-'Durchgangszeiten(Eingabe)'!D31</f>
        <v>0.0013425925925925064</v>
      </c>
      <c r="E24" s="25">
        <f>RANK(D24,D$4:D$60,1)</f>
        <v>23</v>
      </c>
      <c r="F24" s="69">
        <f>'Durchgangszeiten(Eingabe)'!J31-'Durchgangszeiten(Eingabe)'!H31</f>
        <v>0.0005324074074074536</v>
      </c>
      <c r="G24" s="25">
        <f>RANK(F24,F$4:F$60,1)</f>
        <v>16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7" ht="15" customHeight="1">
      <c r="A25" s="25">
        <f>RANK(C25,C$4:C$60,1)</f>
        <v>22</v>
      </c>
      <c r="B25" s="24" t="str">
        <f>'Durchgangszeiten(Eingabe)'!A26</f>
        <v>Matthias Doubek</v>
      </c>
      <c r="C25" s="69">
        <f>D25+F25</f>
        <v>0.0019328703703704875</v>
      </c>
      <c r="D25" s="69">
        <f>'Durchgangszeiten(Eingabe)'!F26-'Durchgangszeiten(Eingabe)'!$B$3-'Durchgangszeiten(Eingabe)'!D26</f>
        <v>0.0010763888888889461</v>
      </c>
      <c r="E25" s="25">
        <f>RANK(D25,D$4:D$60,1)</f>
        <v>14</v>
      </c>
      <c r="F25" s="69">
        <f>'Durchgangszeiten(Eingabe)'!J26-'Durchgangszeiten(Eingabe)'!H26</f>
        <v>0.0008564814814815414</v>
      </c>
      <c r="G25" s="25">
        <f>RANK(F25,F$4:F$60,1)</f>
        <v>30</v>
      </c>
    </row>
    <row r="26" spans="1:21" ht="15" customHeight="1">
      <c r="A26" s="25">
        <f>RANK(C26,C$4:C$60,1)</f>
        <v>23</v>
      </c>
      <c r="B26" s="24" t="str">
        <f>'Durchgangszeiten(Eingabe)'!A22</f>
        <v>Alexander Heili</v>
      </c>
      <c r="C26" s="69">
        <f>D26+F26</f>
        <v>0.0020138888888888706</v>
      </c>
      <c r="D26" s="69">
        <f>'Durchgangszeiten(Eingabe)'!F22-'Durchgangszeiten(Eingabe)'!$B$3-'Durchgangszeiten(Eingabe)'!D22</f>
        <v>0.0016087962962962887</v>
      </c>
      <c r="E26" s="25">
        <f>RANK(D26,D$4:D$60,1)</f>
        <v>29</v>
      </c>
      <c r="F26" s="69">
        <f>'Durchgangszeiten(Eingabe)'!J22-'Durchgangszeiten(Eingabe)'!H22</f>
        <v>0.0004050925925925819</v>
      </c>
      <c r="G26" s="25">
        <f>RANK(F26,F$4:F$60,1)</f>
        <v>8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7" ht="15" customHeight="1">
      <c r="A27" s="25">
        <f>RANK(C27,C$4:C$60,1)</f>
        <v>24</v>
      </c>
      <c r="B27" s="24" t="str">
        <f>'Durchgangszeiten(Eingabe)'!A14</f>
        <v>Kurt Körner</v>
      </c>
      <c r="C27" s="69">
        <f>D27+F27</f>
        <v>0.0020486111111109873</v>
      </c>
      <c r="D27" s="69">
        <f>'Durchgangszeiten(Eingabe)'!F14-'Durchgangszeiten(Eingabe)'!$B$3-'Durchgangszeiten(Eingabe)'!D14</f>
        <v>0.001493055555555567</v>
      </c>
      <c r="E27" s="25">
        <f>RANK(D27,D$4:D$60,1)</f>
        <v>28</v>
      </c>
      <c r="F27" s="69">
        <f>'Durchgangszeiten(Eingabe)'!J14-'Durchgangszeiten(Eingabe)'!H14</f>
        <v>0.0005555555555554204</v>
      </c>
      <c r="G27" s="25">
        <f>RANK(F27,F$4:F$60,1)</f>
        <v>19</v>
      </c>
    </row>
    <row r="28" spans="1:21" ht="15" customHeight="1">
      <c r="A28" s="25">
        <f>RANK(C28,C$4:C$60,1)</f>
        <v>25</v>
      </c>
      <c r="B28" s="24" t="str">
        <f>'Durchgangszeiten(Eingabe)'!A30</f>
        <v>Barbara Lima</v>
      </c>
      <c r="C28" s="69">
        <f>D28+F28</f>
        <v>0.002071759259259176</v>
      </c>
      <c r="D28" s="69">
        <f>'Durchgangszeiten(Eingabe)'!F30-'Durchgangszeiten(Eingabe)'!$B$3-'Durchgangszeiten(Eingabe)'!D30</f>
        <v>0.0013194444444444287</v>
      </c>
      <c r="E28" s="25">
        <f>RANK(D28,D$4:D$60,1)</f>
        <v>22</v>
      </c>
      <c r="F28" s="69">
        <f>'Durchgangszeiten(Eingabe)'!J30-'Durchgangszeiten(Eingabe)'!H30</f>
        <v>0.0007523148148147474</v>
      </c>
      <c r="G28" s="25">
        <f>RANK(F28,F$4:F$60,1)</f>
        <v>28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7" ht="15" customHeight="1">
      <c r="A29" s="25">
        <f>RANK(C29,C$4:C$60,1)</f>
        <v>25</v>
      </c>
      <c r="B29" s="24" t="str">
        <f>'Durchgangszeiten(Eingabe)'!A23</f>
        <v>Stefan Fritz</v>
      </c>
      <c r="C29" s="69">
        <f>D29+F29</f>
        <v>0.002071759259259176</v>
      </c>
      <c r="D29" s="69">
        <f>'Durchgangszeiten(Eingabe)'!F23-'Durchgangszeiten(Eingabe)'!$B$3-'Durchgangszeiten(Eingabe)'!D23</f>
        <v>0.0014699074074073781</v>
      </c>
      <c r="E29" s="25">
        <f>RANK(D29,D$4:D$60,1)</f>
        <v>27</v>
      </c>
      <c r="F29" s="69">
        <f>'Durchgangszeiten(Eingabe)'!J23-'Durchgangszeiten(Eingabe)'!H23</f>
        <v>0.0006018518518517979</v>
      </c>
      <c r="G29" s="25">
        <f>RANK(F29,F$4:F$60,1)</f>
        <v>20</v>
      </c>
    </row>
    <row r="30" spans="1:21" ht="15" customHeight="1">
      <c r="A30" s="25">
        <f>RANK(C30,C$4:C$60,1)</f>
        <v>27</v>
      </c>
      <c r="B30" s="24" t="str">
        <f>'Durchgangszeiten(Eingabe)'!A20</f>
        <v>Christian Reichenvater</v>
      </c>
      <c r="C30" s="69">
        <f>D30+F30</f>
        <v>0.002094907407407476</v>
      </c>
      <c r="D30" s="69">
        <f>'Durchgangszeiten(Eingabe)'!F20-'Durchgangszeiten(Eingabe)'!$B$3-'Durchgangszeiten(Eingabe)'!D20</f>
        <v>0.0014583333333333393</v>
      </c>
      <c r="E30" s="25">
        <f>RANK(D30,D$4:D$60,1)</f>
        <v>25</v>
      </c>
      <c r="F30" s="69">
        <f>'Durchgangszeiten(Eingabe)'!J20-'Durchgangszeiten(Eingabe)'!H20</f>
        <v>0.0006365740740741366</v>
      </c>
      <c r="G30" s="25">
        <f>RANK(F30,F$4:F$60,1)</f>
        <v>21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7" ht="15" customHeight="1">
      <c r="A31" s="25">
        <f>RANK(C31,C$4:C$60,1)</f>
        <v>28</v>
      </c>
      <c r="B31" s="24" t="str">
        <f>'Durchgangszeiten(Eingabe)'!A29</f>
        <v>Reto Bühler</v>
      </c>
      <c r="C31" s="69">
        <f>D31+F31</f>
        <v>0.0022453703703703143</v>
      </c>
      <c r="D31" s="69">
        <f>'Durchgangszeiten(Eingabe)'!F29-'Durchgangszeiten(Eingabe)'!$B$3-'Durchgangszeiten(Eingabe)'!D29</f>
        <v>0.0013425925925926174</v>
      </c>
      <c r="E31" s="25">
        <f>RANK(D31,D$4:D$60,1)</f>
        <v>24</v>
      </c>
      <c r="F31" s="69">
        <f>'Durchgangszeiten(Eingabe)'!J29-'Durchgangszeiten(Eingabe)'!H29</f>
        <v>0.0009027777777776969</v>
      </c>
      <c r="G31" s="25">
        <f>RANK(F31,F$4:F$60,1)</f>
        <v>31</v>
      </c>
    </row>
    <row r="32" spans="1:21" ht="15" customHeight="1">
      <c r="A32" s="25">
        <f>RANK(C32,C$4:C$60,1)</f>
        <v>29</v>
      </c>
      <c r="B32" s="24" t="str">
        <f>'Durchgangszeiten(Eingabe)'!A34</f>
        <v>Thomas Gössl</v>
      </c>
      <c r="C32" s="69">
        <f>D32+F32</f>
        <v>0.0023032407407407307</v>
      </c>
      <c r="D32" s="69">
        <f>'Durchgangszeiten(Eingabe)'!F34-'Durchgangszeiten(Eingabe)'!$B$3-'Durchgangszeiten(Eingabe)'!D34</f>
        <v>0.0012615740740741233</v>
      </c>
      <c r="E32" s="25">
        <f>RANK(D32,D$4:D$60,1)</f>
        <v>19</v>
      </c>
      <c r="F32" s="69">
        <f>'Durchgangszeiten(Eingabe)'!J34-'Durchgangszeiten(Eingabe)'!H34</f>
        <v>0.0010416666666666075</v>
      </c>
      <c r="G32" s="25">
        <f>RANK(F32,F$4:F$60,1)</f>
        <v>33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7" ht="15" customHeight="1">
      <c r="A33" s="25">
        <f>RANK(C33,C$4:C$60,1)</f>
        <v>30</v>
      </c>
      <c r="B33" s="24" t="str">
        <f>'Durchgangszeiten(Eingabe)'!A36</f>
        <v>Andi Gössl</v>
      </c>
      <c r="C33" s="69">
        <f>D33+F33</f>
        <v>0.0023958333333333748</v>
      </c>
      <c r="D33" s="69">
        <f>'Durchgangszeiten(Eingabe)'!F36-'Durchgangszeiten(Eingabe)'!$B$3-'Durchgangszeiten(Eingabe)'!D36</f>
        <v>0.0017245370370370106</v>
      </c>
      <c r="E33" s="25">
        <f>RANK(D33,D$4:D$60,1)</f>
        <v>31</v>
      </c>
      <c r="F33" s="69">
        <f>'Durchgangszeiten(Eingabe)'!J36-'Durchgangszeiten(Eingabe)'!H36</f>
        <v>0.0006712962962963642</v>
      </c>
      <c r="G33" s="25">
        <f>RANK(F33,F$4:F$60,1)</f>
        <v>23</v>
      </c>
    </row>
    <row r="34" spans="1:7" ht="15" customHeight="1">
      <c r="A34" s="25">
        <f>RANK(C34,C$4:C$60,1)</f>
        <v>30</v>
      </c>
      <c r="B34" s="24" t="str">
        <f>'Durchgangszeiten(Eingabe)'!A28</f>
        <v>Michi Gössl</v>
      </c>
      <c r="C34" s="69">
        <f>D34+F34</f>
        <v>0.0023958333333333748</v>
      </c>
      <c r="D34" s="69">
        <f>'Durchgangszeiten(Eingabe)'!F36-'Durchgangszeiten(Eingabe)'!$B$3-'Durchgangszeiten(Eingabe)'!D36</f>
        <v>0.0017245370370370106</v>
      </c>
      <c r="E34" s="25">
        <f>RANK(D34,D$4:D$60,1)</f>
        <v>31</v>
      </c>
      <c r="F34" s="69">
        <f>'Durchgangszeiten(Eingabe)'!J36-'Durchgangszeiten(Eingabe)'!H36</f>
        <v>0.0006712962962963642</v>
      </c>
      <c r="G34" s="25">
        <f>RANK(F34,F$4:F$60,1)</f>
        <v>23</v>
      </c>
    </row>
    <row r="35" spans="1:7" ht="15" customHeight="1">
      <c r="A35" s="25">
        <f>RANK(C35,C$4:C$60,1)</f>
        <v>32</v>
      </c>
      <c r="B35" s="24" t="str">
        <f>'Durchgangszeiten(Eingabe)'!A17</f>
        <v>Matthias Maier</v>
      </c>
      <c r="C35" s="69">
        <f>D35+F35</f>
        <v>0.002488425925926019</v>
      </c>
      <c r="D35" s="69">
        <f>'Durchgangszeiten(Eingabe)'!F17-'Durchgangszeiten(Eingabe)'!$B$3-'Durchgangszeiten(Eingabe)'!D17</f>
        <v>0.001689814814814894</v>
      </c>
      <c r="E35" s="25">
        <f>RANK(D35,D$4:D$60,1)</f>
        <v>30</v>
      </c>
      <c r="F35" s="69">
        <f>'Durchgangszeiten(Eingabe)'!J17-'Durchgangszeiten(Eingabe)'!H17</f>
        <v>0.0007986111111111249</v>
      </c>
      <c r="G35" s="25">
        <f>RANK(F35,F$4:F$60,1)</f>
        <v>29</v>
      </c>
    </row>
    <row r="36" spans="1:7" ht="15" customHeight="1">
      <c r="A36" s="25">
        <f>RANK(C36,C$4:C$60,1)</f>
        <v>33</v>
      </c>
      <c r="B36" s="24" t="str">
        <f>'Durchgangszeiten(Eingabe)'!A37</f>
        <v>Bernd Mayr</v>
      </c>
      <c r="C36" s="69">
        <f>D36+F36</f>
        <v>0.002662037037037046</v>
      </c>
      <c r="D36" s="69">
        <f>'Durchgangszeiten(Eingabe)'!F37-'Durchgangszeiten(Eingabe)'!$B$3-'Durchgangszeiten(Eingabe)'!D37</f>
        <v>0.0017476851851850883</v>
      </c>
      <c r="E36" s="25">
        <f>RANK(D36,D$4:D$60,1)</f>
        <v>33</v>
      </c>
      <c r="F36" s="69">
        <f>'Durchgangszeiten(Eingabe)'!J37-'Durchgangszeiten(Eingabe)'!H37</f>
        <v>0.0009143518518519578</v>
      </c>
      <c r="G36" s="25">
        <f>RANK(F36,F$4:F$60,1)</f>
        <v>32</v>
      </c>
    </row>
    <row r="37" spans="1:21" ht="15" customHeight="1">
      <c r="A37" s="25">
        <f>RANK(C37,C$4:C$60,1)</f>
        <v>34</v>
      </c>
      <c r="B37" s="24" t="str">
        <f>'Durchgangszeiten(Eingabe)'!A38</f>
        <v>Markus Reichenvater</v>
      </c>
      <c r="C37" s="69">
        <f>D37+F37</f>
        <v>0.0030439814814815502</v>
      </c>
      <c r="D37" s="69">
        <f>'Durchgangszeiten(Eingabe)'!F38-'Durchgangszeiten(Eingabe)'!$B$3-'Durchgangszeiten(Eingabe)'!D38</f>
        <v>0.001967592592592604</v>
      </c>
      <c r="E37" s="25">
        <f>RANK(D37,D$4:D$60,1)</f>
        <v>34</v>
      </c>
      <c r="F37" s="69">
        <f>'Durchgangszeiten(Eingabe)'!J38-'Durchgangszeiten(Eingabe)'!H38</f>
        <v>0.0010763888888889461</v>
      </c>
      <c r="G37" s="25">
        <f>RANK(F37,F$4:F$60,1)</f>
        <v>34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7" ht="15" customHeight="1">
      <c r="A38" s="25"/>
      <c r="B38" s="24" t="str">
        <f>'Durchgangszeiten(Eingabe)'!A39</f>
        <v>Angelika Oswald</v>
      </c>
      <c r="C38" s="69"/>
      <c r="D38" s="69"/>
      <c r="E38" s="25"/>
      <c r="F38" s="69"/>
      <c r="G38" s="25"/>
    </row>
    <row r="39" spans="1:7" ht="15" customHeight="1">
      <c r="A39" s="25"/>
      <c r="C39" s="69"/>
      <c r="D39" s="69"/>
      <c r="E39" s="25"/>
      <c r="F39" s="69"/>
      <c r="G39" s="25"/>
    </row>
    <row r="40" spans="1:7" ht="15" customHeight="1">
      <c r="A40" s="25"/>
      <c r="C40" s="69"/>
      <c r="D40" s="69"/>
      <c r="E40" s="25"/>
      <c r="F40" s="69"/>
      <c r="G40" s="25"/>
    </row>
    <row r="41" spans="1:7" ht="15" customHeight="1">
      <c r="A41" s="25"/>
      <c r="C41" s="69"/>
      <c r="D41" s="69"/>
      <c r="E41" s="25"/>
      <c r="F41" s="69"/>
      <c r="G41" s="25"/>
    </row>
    <row r="42" spans="1:7" ht="15" customHeight="1">
      <c r="A42" s="25"/>
      <c r="C42" s="69"/>
      <c r="D42" s="69"/>
      <c r="E42" s="25"/>
      <c r="F42" s="69"/>
      <c r="G42" s="25"/>
    </row>
    <row r="43" spans="1:7" ht="15" customHeight="1">
      <c r="A43" s="25"/>
      <c r="C43" s="69"/>
      <c r="D43" s="69"/>
      <c r="E43" s="25"/>
      <c r="F43" s="69"/>
      <c r="G43" s="25"/>
    </row>
    <row r="44" spans="1:7" ht="15" customHeight="1">
      <c r="A44" s="25"/>
      <c r="C44" s="69"/>
      <c r="D44" s="69"/>
      <c r="E44" s="25"/>
      <c r="F44" s="69"/>
      <c r="G44" s="25"/>
    </row>
    <row r="45" spans="1:7" ht="15" customHeight="1">
      <c r="A45" s="25"/>
      <c r="C45" s="69"/>
      <c r="D45" s="69"/>
      <c r="E45" s="25"/>
      <c r="F45" s="69"/>
      <c r="G45" s="25"/>
    </row>
    <row r="46" spans="1:7" ht="15" customHeight="1">
      <c r="A46" s="25"/>
      <c r="C46" s="69"/>
      <c r="D46" s="69"/>
      <c r="E46" s="25"/>
      <c r="F46" s="69"/>
      <c r="G46" s="25"/>
    </row>
    <row r="47" spans="1:7" ht="15" customHeight="1">
      <c r="A47" s="25"/>
      <c r="C47" s="69"/>
      <c r="D47" s="69"/>
      <c r="E47" s="25"/>
      <c r="F47" s="69"/>
      <c r="G47" s="25"/>
    </row>
    <row r="48" spans="1:7" ht="15" customHeight="1">
      <c r="A48" s="25"/>
      <c r="C48" s="69"/>
      <c r="D48" s="69"/>
      <c r="E48" s="25"/>
      <c r="F48" s="69"/>
      <c r="G48" s="25"/>
    </row>
    <row r="49" spans="1:7" ht="15" customHeight="1">
      <c r="A49" s="25"/>
      <c r="C49" s="69"/>
      <c r="D49" s="69"/>
      <c r="E49" s="25"/>
      <c r="F49" s="69"/>
      <c r="G49" s="25"/>
    </row>
    <row r="50" spans="1:7" ht="15" customHeight="1">
      <c r="A50" s="25"/>
      <c r="C50" s="69"/>
      <c r="D50" s="69"/>
      <c r="E50" s="25"/>
      <c r="F50" s="69"/>
      <c r="G50" s="25"/>
    </row>
    <row r="51" spans="1:7" ht="15" customHeight="1">
      <c r="A51" s="25"/>
      <c r="C51" s="69"/>
      <c r="D51" s="69"/>
      <c r="E51" s="25"/>
      <c r="F51" s="69"/>
      <c r="G51" s="25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7"/>
  <sheetViews>
    <sheetView zoomScalePageLayoutView="0" workbookViewId="0" topLeftCell="A1">
      <selection activeCell="A1" sqref="A1:M1"/>
    </sheetView>
  </sheetViews>
  <sheetFormatPr defaultColWidth="11.421875" defaultRowHeight="15" customHeight="1"/>
  <cols>
    <col min="1" max="1" width="24.57421875" style="1" customWidth="1"/>
    <col min="2" max="2" width="8.140625" style="19" customWidth="1"/>
    <col min="3" max="3" width="11.28125" style="1" customWidth="1"/>
    <col min="4" max="4" width="9.00390625" style="1" customWidth="1"/>
    <col min="5" max="5" width="5.140625" style="1" customWidth="1"/>
    <col min="6" max="6" width="10.140625" style="1" customWidth="1"/>
    <col min="7" max="7" width="4.57421875" style="1" customWidth="1"/>
    <col min="8" max="8" width="10.140625" style="1" customWidth="1"/>
    <col min="9" max="9" width="4.57421875" style="1" customWidth="1"/>
    <col min="10" max="10" width="10.140625" style="1" customWidth="1"/>
    <col min="11" max="11" width="4.57421875" style="1" customWidth="1"/>
    <col min="12" max="12" width="10.140625" style="1" customWidth="1"/>
    <col min="13" max="13" width="4.57421875" style="1" customWidth="1"/>
    <col min="14" max="14" width="10.140625" style="1" customWidth="1"/>
    <col min="15" max="15" width="11.421875" style="20" customWidth="1"/>
    <col min="16" max="16384" width="11.421875" style="1" customWidth="1"/>
  </cols>
  <sheetData>
    <row r="1" spans="1:23" ht="15" customHeight="1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2"/>
      <c r="O1" s="21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1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57" t="s">
        <v>8</v>
      </c>
      <c r="B3" s="23">
        <v>0.6354166666666666</v>
      </c>
      <c r="C3" s="24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1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70" t="s">
        <v>9</v>
      </c>
      <c r="B4" s="71" t="s">
        <v>10</v>
      </c>
      <c r="C4" s="72" t="s">
        <v>18</v>
      </c>
      <c r="D4" s="93" t="s">
        <v>3</v>
      </c>
      <c r="E4" s="93"/>
      <c r="F4" s="93" t="s">
        <v>19</v>
      </c>
      <c r="G4" s="93"/>
      <c r="H4" s="93" t="s">
        <v>20</v>
      </c>
      <c r="I4" s="93"/>
      <c r="J4" s="93" t="s">
        <v>21</v>
      </c>
      <c r="K4" s="93"/>
      <c r="L4" s="93" t="s">
        <v>22</v>
      </c>
      <c r="M4" s="93"/>
      <c r="N4" s="73" t="s">
        <v>14</v>
      </c>
      <c r="O4" s="21"/>
      <c r="P4" s="2"/>
      <c r="Q4" s="2"/>
    </row>
    <row r="5" spans="1:17" s="35" customFormat="1" ht="15" customHeight="1">
      <c r="A5" s="74" t="str">
        <f>VLOOKUP(B5,Startnummernliste!A$4:B$60,2,0)</f>
        <v>Walter Lima</v>
      </c>
      <c r="B5" s="68">
        <v>30</v>
      </c>
      <c r="C5" s="32">
        <v>0.6419328703703704</v>
      </c>
      <c r="D5" s="32">
        <f>C5-$B$3</f>
        <v>0.00651620370370376</v>
      </c>
      <c r="E5" s="31">
        <f>RANK(D5,D$5:D$60,1)</f>
        <v>1</v>
      </c>
      <c r="F5" s="32">
        <v>0.6428009259259259</v>
      </c>
      <c r="G5" s="31">
        <f>RANK(F5,F$5:F$60,1)</f>
        <v>1</v>
      </c>
      <c r="H5" s="32">
        <v>0.6683449074074074</v>
      </c>
      <c r="I5" s="31">
        <f>RANK(H5,H$5:H$60,1)</f>
        <v>4</v>
      </c>
      <c r="J5" s="32">
        <v>0.6688310185185186</v>
      </c>
      <c r="K5" s="31">
        <f>RANK(J5,J$5:J$60,1)</f>
        <v>4</v>
      </c>
      <c r="L5" s="32">
        <v>0.6837268518518518</v>
      </c>
      <c r="M5" s="31">
        <f>RANK(L5,L$5:L$60,1)</f>
        <v>1</v>
      </c>
      <c r="N5" s="75">
        <f>L5-$B$3</f>
        <v>0.04831018518518515</v>
      </c>
      <c r="O5" s="58"/>
      <c r="P5" s="59"/>
      <c r="Q5" s="59"/>
    </row>
    <row r="6" spans="1:17" s="35" customFormat="1" ht="15" customHeight="1">
      <c r="A6" s="74" t="str">
        <f>VLOOKUP(B6,Startnummernliste!A$4:B$60,2,0)</f>
        <v>Jürgen Grubek</v>
      </c>
      <c r="B6" s="68">
        <v>10</v>
      </c>
      <c r="C6" s="32">
        <v>0.643287037037037</v>
      </c>
      <c r="D6" s="32">
        <f>C6-$B$3</f>
        <v>0.007870370370370416</v>
      </c>
      <c r="E6" s="31">
        <f>RANK(D6,D$5:D$60,1)</f>
        <v>10</v>
      </c>
      <c r="F6" s="32">
        <v>0.6442476851851852</v>
      </c>
      <c r="G6" s="31">
        <f>RANK(F6,F$5:F$60,1)</f>
        <v>11</v>
      </c>
      <c r="H6" s="32">
        <v>0.6675925925925926</v>
      </c>
      <c r="I6" s="31">
        <f>RANK(H6,H$5:H$60,1)</f>
        <v>1</v>
      </c>
      <c r="J6" s="32">
        <v>0.6679861111111111</v>
      </c>
      <c r="K6" s="31">
        <f>RANK(J6,J$5:J$60,1)</f>
        <v>1</v>
      </c>
      <c r="L6" s="32">
        <v>0.6840277777777778</v>
      </c>
      <c r="M6" s="31">
        <f>RANK(L6,L$5:L$60,1)</f>
        <v>2</v>
      </c>
      <c r="N6" s="75">
        <f>L6-$B$3</f>
        <v>0.04861111111111116</v>
      </c>
      <c r="O6" s="58"/>
      <c r="P6" s="59"/>
      <c r="Q6" s="59"/>
    </row>
    <row r="7" spans="1:17" s="35" customFormat="1" ht="15" customHeight="1">
      <c r="A7" s="74" t="str">
        <f>VLOOKUP(B7,Startnummernliste!A$4:B$60,2,0)</f>
        <v>Jürgen Haiderer</v>
      </c>
      <c r="B7" s="68">
        <v>29</v>
      </c>
      <c r="C7" s="32">
        <v>0.6430439814814815</v>
      </c>
      <c r="D7" s="32">
        <f>C7-$B$3</f>
        <v>0.007627314814814823</v>
      </c>
      <c r="E7" s="31">
        <f>RANK(D7,D$5:D$60,1)</f>
        <v>8</v>
      </c>
      <c r="F7" s="32">
        <v>0.6440972222222222</v>
      </c>
      <c r="G7" s="31">
        <f>RANK(F7,F$5:F$60,1)</f>
        <v>8</v>
      </c>
      <c r="H7" s="32">
        <v>0.667650462962963</v>
      </c>
      <c r="I7" s="31">
        <f>RANK(H7,H$5:H$60,1)</f>
        <v>2</v>
      </c>
      <c r="J7" s="32">
        <v>0.6680902777777779</v>
      </c>
      <c r="K7" s="31">
        <f>RANK(J7,J$5:J$60,1)</f>
        <v>2</v>
      </c>
      <c r="L7" s="32">
        <v>0.684224537037037</v>
      </c>
      <c r="M7" s="31">
        <f>RANK(L7,L$5:L$60,1)</f>
        <v>3</v>
      </c>
      <c r="N7" s="75">
        <f>L7-$B$3</f>
        <v>0.048807870370370376</v>
      </c>
      <c r="O7" s="58"/>
      <c r="P7" s="59"/>
      <c r="Q7" s="59"/>
    </row>
    <row r="8" spans="1:17" s="35" customFormat="1" ht="15" customHeight="1">
      <c r="A8" s="74" t="str">
        <f>VLOOKUP(B8,Startnummernliste!A$4:B$60,2,0)</f>
        <v>Georg Weber</v>
      </c>
      <c r="B8" s="68">
        <v>24</v>
      </c>
      <c r="C8" s="32">
        <v>0.6420833333333333</v>
      </c>
      <c r="D8" s="32">
        <f>C8-$B$3</f>
        <v>0.00666666666666671</v>
      </c>
      <c r="E8" s="31">
        <f>RANK(D8,D$5:D$60,1)</f>
        <v>3</v>
      </c>
      <c r="F8" s="32">
        <v>0.6433796296296296</v>
      </c>
      <c r="G8" s="31">
        <f>RANK(F8,F$5:F$60,1)</f>
        <v>5</v>
      </c>
      <c r="H8" s="32">
        <v>0.6681365740740741</v>
      </c>
      <c r="I8" s="31">
        <f>RANK(H8,H$5:H$60,1)</f>
        <v>3</v>
      </c>
      <c r="J8" s="32">
        <v>0.6686689814814816</v>
      </c>
      <c r="K8" s="31">
        <f>RANK(J8,J$5:J$60,1)</f>
        <v>3</v>
      </c>
      <c r="L8" s="32">
        <v>0.684699074074074</v>
      </c>
      <c r="M8" s="31">
        <f>RANK(L8,L$5:L$60,1)</f>
        <v>4</v>
      </c>
      <c r="N8" s="75">
        <f>L8-$B$3</f>
        <v>0.049282407407407414</v>
      </c>
      <c r="O8" s="58"/>
      <c r="P8" s="59"/>
      <c r="Q8" s="59"/>
    </row>
    <row r="9" spans="1:17" s="35" customFormat="1" ht="15" customHeight="1">
      <c r="A9" s="74" t="str">
        <f>VLOOKUP(B9,Startnummernliste!A$4:B$60,2,0)</f>
        <v>Walter Fasching</v>
      </c>
      <c r="B9" s="68">
        <v>2</v>
      </c>
      <c r="C9" s="32">
        <v>0.6434606481481482</v>
      </c>
      <c r="D9" s="32">
        <f>C9-$B$3</f>
        <v>0.008043981481481555</v>
      </c>
      <c r="E9" s="31">
        <f>RANK(D9,D$5:D$60,1)</f>
        <v>14</v>
      </c>
      <c r="F9" s="32">
        <v>0.6443171296296296</v>
      </c>
      <c r="G9" s="31">
        <f>RANK(F9,F$5:F$60,1)</f>
        <v>12</v>
      </c>
      <c r="H9" s="32">
        <v>0.6701273148148149</v>
      </c>
      <c r="I9" s="31">
        <f>RANK(H9,H$5:H$60,1)</f>
        <v>7</v>
      </c>
      <c r="J9" s="32">
        <v>0.6708564814814815</v>
      </c>
      <c r="K9" s="31">
        <f>RANK(J9,J$5:J$60,1)</f>
        <v>7</v>
      </c>
      <c r="L9" s="32">
        <v>0.6858796296296297</v>
      </c>
      <c r="M9" s="31">
        <f>RANK(L9,L$5:L$60,1)</f>
        <v>5</v>
      </c>
      <c r="N9" s="75">
        <f>L9-$B$3</f>
        <v>0.05046296296296304</v>
      </c>
      <c r="O9" s="58"/>
      <c r="P9" s="59"/>
      <c r="Q9" s="59"/>
    </row>
    <row r="10" spans="1:17" s="35" customFormat="1" ht="15" customHeight="1">
      <c r="A10" s="74" t="str">
        <f>VLOOKUP(B10,Startnummernliste!A$4:B$60,2,0)</f>
        <v>Martin Stumpf</v>
      </c>
      <c r="B10" s="68">
        <v>35</v>
      </c>
      <c r="C10" s="32">
        <v>0.643425925925926</v>
      </c>
      <c r="D10" s="32">
        <f>C10-$B$3</f>
        <v>0.008009259259259327</v>
      </c>
      <c r="E10" s="31">
        <f>RANK(D10,D$5:D$60,1)</f>
        <v>13</v>
      </c>
      <c r="F10" s="32">
        <v>0.6445601851851852</v>
      </c>
      <c r="G10" s="31">
        <f>RANK(F10,F$5:F$60,1)</f>
        <v>15</v>
      </c>
      <c r="H10" s="32">
        <v>0.6706944444444445</v>
      </c>
      <c r="I10" s="31">
        <f>RANK(H10,H$5:H$60,1)</f>
        <v>10</v>
      </c>
      <c r="J10" s="32">
        <v>0.671412037037037</v>
      </c>
      <c r="K10" s="31">
        <f>RANK(J10,J$5:J$60,1)</f>
        <v>10</v>
      </c>
      <c r="L10" s="32">
        <v>0.6864351851851852</v>
      </c>
      <c r="M10" s="31">
        <f>RANK(L10,L$5:L$60,1)</f>
        <v>6</v>
      </c>
      <c r="N10" s="75">
        <f>L10-$B$3</f>
        <v>0.051018518518518574</v>
      </c>
      <c r="O10" s="58"/>
      <c r="P10" s="59"/>
      <c r="Q10" s="59"/>
    </row>
    <row r="11" spans="1:17" s="35" customFormat="1" ht="15" customHeight="1">
      <c r="A11" s="74" t="str">
        <f>VLOOKUP(B11,Startnummernliste!A$4:B$60,2,0)</f>
        <v>Bernd Höfinger</v>
      </c>
      <c r="B11" s="68">
        <v>28</v>
      </c>
      <c r="C11" s="32">
        <v>0.6422106481481481</v>
      </c>
      <c r="D11" s="32">
        <f>C11-$B$3</f>
        <v>0.00679398148148147</v>
      </c>
      <c r="E11" s="31">
        <f>RANK(D11,D$5:D$60,1)</f>
        <v>5</v>
      </c>
      <c r="F11" s="32">
        <v>0.6428819444444445</v>
      </c>
      <c r="G11" s="31">
        <f>RANK(F11,F$5:F$60,1)</f>
        <v>2</v>
      </c>
      <c r="H11" s="32">
        <v>0.6695717592592593</v>
      </c>
      <c r="I11" s="31">
        <f>RANK(H11,H$5:H$60,1)</f>
        <v>6</v>
      </c>
      <c r="J11" s="32">
        <v>0.6699652777777777</v>
      </c>
      <c r="K11" s="31">
        <f>RANK(J11,J$5:J$60,1)</f>
        <v>5</v>
      </c>
      <c r="L11" s="32">
        <v>0.6867708333333334</v>
      </c>
      <c r="M11" s="31">
        <f>RANK(L11,L$5:L$60,1)</f>
        <v>7</v>
      </c>
      <c r="N11" s="75">
        <f>L11-$B$3</f>
        <v>0.05135416666666681</v>
      </c>
      <c r="O11" s="58"/>
      <c r="P11" s="59"/>
      <c r="Q11" s="59"/>
    </row>
    <row r="12" spans="1:17" s="35" customFormat="1" ht="15" customHeight="1">
      <c r="A12" s="74" t="str">
        <f>VLOOKUP(B12,Startnummernliste!A$4:B$60,2,0)</f>
        <v>Paul Richter</v>
      </c>
      <c r="B12" s="68">
        <v>3</v>
      </c>
      <c r="C12" s="32">
        <v>0.6435185185185185</v>
      </c>
      <c r="D12" s="32">
        <f>C12-$B$3</f>
        <v>0.00810185185185186</v>
      </c>
      <c r="E12" s="31">
        <f>RANK(D12,D$5:D$60,1)</f>
        <v>15</v>
      </c>
      <c r="F12" s="32">
        <v>0.6443287037037037</v>
      </c>
      <c r="G12" s="31">
        <f>RANK(F12,F$5:F$60,1)</f>
        <v>13</v>
      </c>
      <c r="H12" s="32">
        <v>0.6705787037037036</v>
      </c>
      <c r="I12" s="31">
        <f>RANK(H12,H$5:H$60,1)</f>
        <v>8</v>
      </c>
      <c r="J12" s="32">
        <v>0.6708912037037037</v>
      </c>
      <c r="K12" s="31">
        <f>RANK(J12,J$5:J$60,1)</f>
        <v>8</v>
      </c>
      <c r="L12" s="32">
        <v>0.6870949074074074</v>
      </c>
      <c r="M12" s="31">
        <f>RANK(L12,L$5:L$60,1)</f>
        <v>8</v>
      </c>
      <c r="N12" s="75">
        <f>L12-$B$3</f>
        <v>0.05167824074074079</v>
      </c>
      <c r="O12" s="58"/>
      <c r="P12" s="59"/>
      <c r="Q12" s="59"/>
    </row>
    <row r="13" spans="1:17" s="35" customFormat="1" ht="15" customHeight="1">
      <c r="A13" s="74" t="str">
        <f>VLOOKUP(B13,Startnummernliste!A$4:B$60,2,0)</f>
        <v>Andi Rettegi</v>
      </c>
      <c r="B13" s="68">
        <v>15</v>
      </c>
      <c r="C13" s="32">
        <v>0.6427314814814815</v>
      </c>
      <c r="D13" s="32">
        <f>C13-$B$3</f>
        <v>0.007314814814814885</v>
      </c>
      <c r="E13" s="31">
        <f>RANK(D13,D$5:D$60,1)</f>
        <v>6</v>
      </c>
      <c r="F13" s="32">
        <v>0.6436689814814814</v>
      </c>
      <c r="G13" s="31">
        <f>RANK(F13,F$5:F$60,1)</f>
        <v>7</v>
      </c>
      <c r="H13" s="32">
        <v>0.6694444444444444</v>
      </c>
      <c r="I13" s="31">
        <f>RANK(H13,H$5:H$60,1)</f>
        <v>5</v>
      </c>
      <c r="J13" s="32">
        <v>0.669988425925926</v>
      </c>
      <c r="K13" s="31">
        <f>RANK(J13,J$5:J$60,1)</f>
        <v>6</v>
      </c>
      <c r="L13" s="32">
        <v>0.6874537037037037</v>
      </c>
      <c r="M13" s="31">
        <f>RANK(L13,L$5:L$60,1)</f>
        <v>9</v>
      </c>
      <c r="N13" s="75">
        <f>L13-$B$3</f>
        <v>0.052037037037037104</v>
      </c>
      <c r="O13" s="58"/>
      <c r="P13" s="59"/>
      <c r="Q13" s="59"/>
    </row>
    <row r="14" spans="1:17" s="35" customFormat="1" ht="15" customHeight="1">
      <c r="A14" s="74" t="str">
        <f>VLOOKUP(B14,Startnummernliste!A$4:B$60,2,0)</f>
        <v>Kurt Körner</v>
      </c>
      <c r="B14" s="68">
        <v>1</v>
      </c>
      <c r="C14" s="32">
        <v>0.6437268518518519</v>
      </c>
      <c r="D14" s="32">
        <f>C14-$B$3</f>
        <v>0.008310185185185226</v>
      </c>
      <c r="E14" s="31">
        <f>RANK(D14,D$5:D$60,1)</f>
        <v>21</v>
      </c>
      <c r="F14" s="32">
        <v>0.6452199074074074</v>
      </c>
      <c r="G14" s="31">
        <f>RANK(F14,F$5:F$60,1)</f>
        <v>22</v>
      </c>
      <c r="H14" s="32">
        <v>0.6721064814814816</v>
      </c>
      <c r="I14" s="31">
        <f>RANK(H14,H$5:H$60,1)</f>
        <v>18</v>
      </c>
      <c r="J14" s="32">
        <v>0.672662037037037</v>
      </c>
      <c r="K14" s="31">
        <f>RANK(J14,J$5:J$60,1)</f>
        <v>19</v>
      </c>
      <c r="L14" s="32">
        <v>0.6875</v>
      </c>
      <c r="M14" s="31">
        <f>RANK(L14,L$5:L$60,1)</f>
        <v>10</v>
      </c>
      <c r="N14" s="75">
        <f>L14-$B$3</f>
        <v>0.05208333333333337</v>
      </c>
      <c r="O14" s="58"/>
      <c r="P14" s="59"/>
      <c r="Q14" s="59"/>
    </row>
    <row r="15" spans="1:17" s="35" customFormat="1" ht="15" customHeight="1">
      <c r="A15" s="74" t="str">
        <f>VLOOKUP(B15,Startnummernliste!A$4:B$60,2,0)</f>
        <v>Fraunz Heily</v>
      </c>
      <c r="B15" s="68">
        <v>4</v>
      </c>
      <c r="C15" s="32">
        <v>0.6437152777777778</v>
      </c>
      <c r="D15" s="32">
        <f>C15-$B$3</f>
        <v>0.008298611111111187</v>
      </c>
      <c r="E15" s="31">
        <f>RANK(D15,D$5:D$60,1)</f>
        <v>20</v>
      </c>
      <c r="F15" s="32">
        <v>0.6446180555555555</v>
      </c>
      <c r="G15" s="31">
        <f>RANK(F15,F$5:F$60,1)</f>
        <v>17</v>
      </c>
      <c r="H15" s="32">
        <v>0.6707407407407407</v>
      </c>
      <c r="I15" s="31">
        <f>RANK(H15,H$5:H$60,1)</f>
        <v>11</v>
      </c>
      <c r="J15" s="32">
        <v>0.6711689814814815</v>
      </c>
      <c r="K15" s="31">
        <f>RANK(J15,J$5:J$60,1)</f>
        <v>9</v>
      </c>
      <c r="L15" s="32">
        <v>0.687974537037037</v>
      </c>
      <c r="M15" s="31">
        <f>RANK(L15,L$5:L$60,1)</f>
        <v>11</v>
      </c>
      <c r="N15" s="75">
        <f>L15-$B$3</f>
        <v>0.05255787037037041</v>
      </c>
      <c r="O15" s="58"/>
      <c r="P15" s="59"/>
      <c r="Q15" s="59"/>
    </row>
    <row r="16" spans="1:17" s="35" customFormat="1" ht="15" customHeight="1">
      <c r="A16" s="74" t="str">
        <f>VLOOKUP(B16,Startnummernliste!A$4:B$60,2,0)</f>
        <v>Wolfgang Zuser</v>
      </c>
      <c r="B16" s="68">
        <v>25</v>
      </c>
      <c r="C16" s="32">
        <v>0.6445486111111111</v>
      </c>
      <c r="D16" s="32">
        <f>C16-$B$3</f>
        <v>0.009131944444444429</v>
      </c>
      <c r="E16" s="31">
        <f>RANK(D16,D$5:D$60,1)</f>
        <v>26</v>
      </c>
      <c r="F16" s="32">
        <v>0.6458564814814814</v>
      </c>
      <c r="G16" s="31">
        <f>RANK(F16,F$5:F$60,1)</f>
        <v>25</v>
      </c>
      <c r="H16" s="32">
        <v>0.6717592592592593</v>
      </c>
      <c r="I16" s="31">
        <f>RANK(H16,H$5:H$60,1)</f>
        <v>16</v>
      </c>
      <c r="J16" s="32">
        <v>0.6722800925925926</v>
      </c>
      <c r="K16" s="31">
        <f>RANK(J16,J$5:J$60,1)</f>
        <v>15</v>
      </c>
      <c r="L16" s="32">
        <v>0.6880555555555555</v>
      </c>
      <c r="M16" s="31">
        <f>RANK(L16,L$5:L$60,1)</f>
        <v>12</v>
      </c>
      <c r="N16" s="75">
        <f>L16-$B$3</f>
        <v>0.0526388888888889</v>
      </c>
      <c r="O16" s="58"/>
      <c r="P16" s="59"/>
      <c r="Q16" s="59"/>
    </row>
    <row r="17" spans="1:17" s="35" customFormat="1" ht="15" customHeight="1">
      <c r="A17" s="74" t="str">
        <f>VLOOKUP(B17,Startnummernliste!A$4:B$60,2,0)</f>
        <v>Matthias Maier</v>
      </c>
      <c r="B17" s="68">
        <v>34</v>
      </c>
      <c r="C17" s="32">
        <v>0.6428935185185185</v>
      </c>
      <c r="D17" s="32">
        <f>C17-$B$3</f>
        <v>0.007476851851851873</v>
      </c>
      <c r="E17" s="31">
        <f>RANK(D17,D$5:D$60,1)</f>
        <v>7</v>
      </c>
      <c r="F17" s="32">
        <v>0.6445833333333334</v>
      </c>
      <c r="G17" s="31">
        <f>RANK(F17,F$5:F$60,1)</f>
        <v>16</v>
      </c>
      <c r="H17" s="32">
        <v>0.6716550925925926</v>
      </c>
      <c r="I17" s="31">
        <f>RANK(H17,H$5:H$60,1)</f>
        <v>15</v>
      </c>
      <c r="J17" s="32">
        <v>0.6724537037037037</v>
      </c>
      <c r="K17" s="31">
        <f>RANK(J17,J$5:J$60,1)</f>
        <v>17</v>
      </c>
      <c r="L17" s="32">
        <v>0.6882407407407407</v>
      </c>
      <c r="M17" s="31">
        <f>RANK(L17,L$5:L$60,1)</f>
        <v>13</v>
      </c>
      <c r="N17" s="75">
        <f>L17-$B$3</f>
        <v>0.05282407407407408</v>
      </c>
      <c r="O17" s="58"/>
      <c r="P17" s="59"/>
      <c r="Q17" s="59"/>
    </row>
    <row r="18" spans="1:17" s="35" customFormat="1" ht="15" customHeight="1">
      <c r="A18" s="74" t="str">
        <f>VLOOKUP(B18,Startnummernliste!A$4:B$60,2,0)</f>
        <v>Klaus Lukaseder</v>
      </c>
      <c r="B18" s="68">
        <v>9</v>
      </c>
      <c r="C18" s="32">
        <v>0.6436921296296296</v>
      </c>
      <c r="D18" s="32">
        <f>C18-$B$3</f>
        <v>0.008275462962962998</v>
      </c>
      <c r="E18" s="31">
        <f>RANK(D18,D$5:D$60,1)</f>
        <v>18</v>
      </c>
      <c r="F18" s="32">
        <v>0.6444097222222221</v>
      </c>
      <c r="G18" s="31">
        <f>RANK(F18,F$5:F$60,1)</f>
        <v>14</v>
      </c>
      <c r="H18" s="32">
        <v>0.6722106481481481</v>
      </c>
      <c r="I18" s="31">
        <f>RANK(H18,H$5:H$60,1)</f>
        <v>20</v>
      </c>
      <c r="J18" s="32">
        <v>0.6727083333333334</v>
      </c>
      <c r="K18" s="31">
        <f>RANK(J18,J$5:J$60,1)</f>
        <v>20</v>
      </c>
      <c r="L18" s="32">
        <v>0.6885069444444444</v>
      </c>
      <c r="M18" s="31">
        <f>RANK(L18,L$5:L$60,1)</f>
        <v>14</v>
      </c>
      <c r="N18" s="75">
        <f>L18-$B$3</f>
        <v>0.05309027777777775</v>
      </c>
      <c r="O18" s="58"/>
      <c r="P18" s="59"/>
      <c r="Q18" s="59"/>
    </row>
    <row r="19" spans="1:17" s="35" customFormat="1" ht="15" customHeight="1">
      <c r="A19" s="74" t="str">
        <f>VLOOKUP(B19,Startnummernliste!A$4:B$60,2,0)</f>
        <v>Reinhard Gererstorfer</v>
      </c>
      <c r="B19" s="68">
        <v>12</v>
      </c>
      <c r="C19" s="32">
        <v>0.6451388888888888</v>
      </c>
      <c r="D19" s="32">
        <f>C19-$B$3</f>
        <v>0.009722222222222188</v>
      </c>
      <c r="E19" s="31">
        <f>RANK(D19,D$5:D$60,1)</f>
        <v>30</v>
      </c>
      <c r="F19" s="32">
        <v>0.6463310185185185</v>
      </c>
      <c r="G19" s="31">
        <f>RANK(F19,F$5:F$60,1)</f>
        <v>28</v>
      </c>
      <c r="H19" s="32">
        <v>0.6721064814814816</v>
      </c>
      <c r="I19" s="31">
        <f>RANK(H19,H$5:H$60,1)</f>
        <v>18</v>
      </c>
      <c r="J19" s="32">
        <v>0.6725925925925926</v>
      </c>
      <c r="K19" s="31">
        <f>RANK(J19,J$5:J$60,1)</f>
        <v>18</v>
      </c>
      <c r="L19" s="32">
        <v>0.6886921296296297</v>
      </c>
      <c r="M19" s="31">
        <f>RANK(L19,L$5:L$60,1)</f>
        <v>15</v>
      </c>
      <c r="N19" s="75">
        <f>L19-$B$3</f>
        <v>0.05327546296296304</v>
      </c>
      <c r="O19" s="58"/>
      <c r="P19" s="59"/>
      <c r="Q19" s="59"/>
    </row>
    <row r="20" spans="1:17" s="35" customFormat="1" ht="15" customHeight="1">
      <c r="A20" s="74" t="str">
        <f>VLOOKUP(B20,Startnummernliste!A$4:B$60,2,0)</f>
        <v>Christian Reichenvater</v>
      </c>
      <c r="B20" s="68">
        <v>14</v>
      </c>
      <c r="C20" s="32">
        <v>0.6439814814814815</v>
      </c>
      <c r="D20" s="32">
        <f>C20-$B$3</f>
        <v>0.008564814814814858</v>
      </c>
      <c r="E20" s="31">
        <f>RANK(D20,D$5:D$60,1)</f>
        <v>23</v>
      </c>
      <c r="F20" s="32">
        <v>0.6454398148148148</v>
      </c>
      <c r="G20" s="31">
        <f>RANK(F20,F$5:F$60,1)</f>
        <v>23</v>
      </c>
      <c r="H20" s="32">
        <v>0.6715625</v>
      </c>
      <c r="I20" s="31">
        <f>RANK(H20,H$5:H$60,1)</f>
        <v>13</v>
      </c>
      <c r="J20" s="32">
        <v>0.6721990740740741</v>
      </c>
      <c r="K20" s="31">
        <f>RANK(J20,J$5:J$60,1)</f>
        <v>14</v>
      </c>
      <c r="L20" s="32">
        <v>0.6887268518518518</v>
      </c>
      <c r="M20" s="31">
        <f>RANK(L20,L$5:L$60,1)</f>
        <v>16</v>
      </c>
      <c r="N20" s="75">
        <f>L20-$B$3</f>
        <v>0.053310185185185155</v>
      </c>
      <c r="O20" s="58"/>
      <c r="P20" s="59"/>
      <c r="Q20" s="59"/>
    </row>
    <row r="21" spans="1:17" s="35" customFormat="1" ht="15" customHeight="1">
      <c r="A21" s="74" t="str">
        <f>VLOOKUP(B21,Startnummernliste!A$4:B$60,2,0)</f>
        <v>Harald Kaufmann</v>
      </c>
      <c r="B21" s="68">
        <v>7</v>
      </c>
      <c r="C21" s="32">
        <v>0.6433333333333333</v>
      </c>
      <c r="D21" s="32">
        <f>C21-$B$3</f>
        <v>0.007916666666666683</v>
      </c>
      <c r="E21" s="31">
        <f>RANK(D21,D$5:D$60,1)</f>
        <v>11</v>
      </c>
      <c r="F21" s="32">
        <v>0.6441782407407407</v>
      </c>
      <c r="G21" s="31">
        <f>RANK(F21,F$5:F$60,1)</f>
        <v>10</v>
      </c>
      <c r="H21" s="32">
        <v>0.6716319444444445</v>
      </c>
      <c r="I21" s="31">
        <f>RANK(H21,H$5:H$60,1)</f>
        <v>14</v>
      </c>
      <c r="J21" s="32">
        <v>0.6721296296296296</v>
      </c>
      <c r="K21" s="31">
        <f>RANK(J21,J$5:J$60,1)</f>
        <v>13</v>
      </c>
      <c r="L21" s="32">
        <v>0.6892824074074074</v>
      </c>
      <c r="M21" s="31">
        <f>RANK(L21,L$5:L$60,1)</f>
        <v>17</v>
      </c>
      <c r="N21" s="75">
        <f>L21-$B$3</f>
        <v>0.0538657407407408</v>
      </c>
      <c r="O21" s="58"/>
      <c r="P21" s="59"/>
      <c r="Q21" s="59"/>
    </row>
    <row r="22" spans="1:17" s="35" customFormat="1" ht="15" customHeight="1">
      <c r="A22" s="74" t="str">
        <f>VLOOKUP(B22,Startnummernliste!A$4:B$60,2,0)</f>
        <v>Alexander Heili</v>
      </c>
      <c r="B22" s="68">
        <v>5</v>
      </c>
      <c r="C22" s="32">
        <v>0.6447337962962963</v>
      </c>
      <c r="D22" s="32">
        <f>C22-$B$3</f>
        <v>0.009317129629629717</v>
      </c>
      <c r="E22" s="31">
        <f>RANK(D22,D$5:D$60,1)</f>
        <v>29</v>
      </c>
      <c r="F22" s="32">
        <v>0.6463425925925926</v>
      </c>
      <c r="G22" s="31">
        <f>RANK(F22,F$5:F$60,1)</f>
        <v>29</v>
      </c>
      <c r="H22" s="32">
        <v>0.6742708333333334</v>
      </c>
      <c r="I22" s="31">
        <f>RANK(H22,H$5:H$60,1)</f>
        <v>26</v>
      </c>
      <c r="J22" s="32">
        <v>0.674675925925926</v>
      </c>
      <c r="K22" s="31">
        <f>RANK(J22,J$5:J$60,1)</f>
        <v>25</v>
      </c>
      <c r="L22" s="32">
        <v>0.6902662037037036</v>
      </c>
      <c r="M22" s="31">
        <f>RANK(L22,L$5:L$60,1)</f>
        <v>18</v>
      </c>
      <c r="N22" s="75">
        <f>L22-$B$3</f>
        <v>0.05484953703703699</v>
      </c>
      <c r="O22" s="58"/>
      <c r="P22" s="59"/>
      <c r="Q22" s="59"/>
    </row>
    <row r="23" spans="1:17" s="35" customFormat="1" ht="15" customHeight="1">
      <c r="A23" s="74" t="str">
        <f>VLOOKUP(B23,Startnummernliste!A$4:B$60,2,0)</f>
        <v>Stefan Fritz</v>
      </c>
      <c r="B23" s="68">
        <v>8</v>
      </c>
      <c r="C23" s="32">
        <v>0.6446759259259259</v>
      </c>
      <c r="D23" s="32">
        <f>C23-$B$3</f>
        <v>0.0092592592592593</v>
      </c>
      <c r="E23" s="31">
        <f>RANK(D23,D$5:D$60,1)</f>
        <v>28</v>
      </c>
      <c r="F23" s="32">
        <v>0.6461458333333333</v>
      </c>
      <c r="G23" s="31">
        <f>RANK(F23,F$5:F$60,1)</f>
        <v>27</v>
      </c>
      <c r="H23" s="32">
        <v>0.6739583333333333</v>
      </c>
      <c r="I23" s="31">
        <f>RANK(H23,H$5:H$60,1)</f>
        <v>24</v>
      </c>
      <c r="J23" s="32">
        <v>0.6745601851851851</v>
      </c>
      <c r="K23" s="31">
        <f>RANK(J23,J$5:J$60,1)</f>
        <v>24</v>
      </c>
      <c r="L23" s="32">
        <v>0.6910300925925926</v>
      </c>
      <c r="M23" s="31">
        <f>RANK(L23,L$5:L$60,1)</f>
        <v>19</v>
      </c>
      <c r="N23" s="75">
        <f>L23-$B$3</f>
        <v>0.055613425925926</v>
      </c>
      <c r="O23" s="58"/>
      <c r="P23" s="59"/>
      <c r="Q23" s="59"/>
    </row>
    <row r="24" spans="1:17" s="35" customFormat="1" ht="15" customHeight="1">
      <c r="A24" s="74" t="str">
        <f>VLOOKUP(B24,Startnummernliste!A$4:B$60,2,0)</f>
        <v>Max Berndl</v>
      </c>
      <c r="B24" s="68">
        <v>19</v>
      </c>
      <c r="C24" s="32">
        <v>0.6435185185185185</v>
      </c>
      <c r="D24" s="32">
        <f>C24-$B$3</f>
        <v>0.00810185185185186</v>
      </c>
      <c r="E24" s="31">
        <f>RANK(D24,D$5:D$60,1)</f>
        <v>15</v>
      </c>
      <c r="F24" s="32">
        <v>0.6447222222222222</v>
      </c>
      <c r="G24" s="31">
        <f>RANK(F24,F$5:F$60,1)</f>
        <v>18</v>
      </c>
      <c r="H24" s="32">
        <v>0.6720023148148148</v>
      </c>
      <c r="I24" s="31">
        <f>RANK(H24,H$5:H$60,1)</f>
        <v>17</v>
      </c>
      <c r="J24" s="32">
        <v>0.6723726851851852</v>
      </c>
      <c r="K24" s="31">
        <f>RANK(J24,J$5:J$60,1)</f>
        <v>16</v>
      </c>
      <c r="L24" s="32">
        <v>0.6919097222222222</v>
      </c>
      <c r="M24" s="31">
        <f>RANK(L24,L$5:L$60,1)</f>
        <v>20</v>
      </c>
      <c r="N24" s="75">
        <f>L24-$B$3</f>
        <v>0.056493055555555616</v>
      </c>
      <c r="O24" s="58"/>
      <c r="P24" s="59"/>
      <c r="Q24" s="59"/>
    </row>
    <row r="25" spans="1:17" s="35" customFormat="1" ht="15" customHeight="1">
      <c r="A25" s="74" t="str">
        <f>VLOOKUP(B25,Startnummernliste!A$4:B$60,2,0)</f>
        <v>Klaus Garschal - Ramharter - Andras Lackner</v>
      </c>
      <c r="B25" s="68">
        <v>36</v>
      </c>
      <c r="C25" s="32">
        <v>0.6431828703703704</v>
      </c>
      <c r="D25" s="32">
        <f>C25-$B$3</f>
        <v>0.0077662037037037335</v>
      </c>
      <c r="E25" s="31">
        <f>RANK(D25,D$5:D$60,1)</f>
        <v>9</v>
      </c>
      <c r="F25" s="32">
        <v>0.643587962962963</v>
      </c>
      <c r="G25" s="31">
        <f>RANK(F25,F$5:F$60,1)</f>
        <v>6</v>
      </c>
      <c r="H25" s="32">
        <v>0.6759722222222222</v>
      </c>
      <c r="I25" s="31">
        <f>RANK(H25,H$5:H$60,1)</f>
        <v>29</v>
      </c>
      <c r="J25" s="32">
        <v>0.6762037037037038</v>
      </c>
      <c r="K25" s="31">
        <f>RANK(J25,J$5:J$60,1)</f>
        <v>29</v>
      </c>
      <c r="L25" s="32">
        <v>0.6923032407407407</v>
      </c>
      <c r="M25" s="31">
        <f>RANK(L25,L$5:L$60,1)</f>
        <v>21</v>
      </c>
      <c r="N25" s="75">
        <f>L25-$B$3</f>
        <v>0.05688657407407405</v>
      </c>
      <c r="O25" s="58"/>
      <c r="P25" s="59"/>
      <c r="Q25" s="59"/>
    </row>
    <row r="26" spans="1:17" s="35" customFormat="1" ht="15" customHeight="1">
      <c r="A26" s="74" t="str">
        <f>VLOOKUP(B26,Startnummernliste!A$4:B$60,2,0)</f>
        <v>Matthias Doubek</v>
      </c>
      <c r="B26" s="68">
        <v>6</v>
      </c>
      <c r="C26" s="32">
        <v>0.6437037037037037</v>
      </c>
      <c r="D26" s="32">
        <f>C26-$B$3</f>
        <v>0.008287037037037037</v>
      </c>
      <c r="E26" s="31">
        <f>RANK(D26,D$5:D$60,1)</f>
        <v>19</v>
      </c>
      <c r="F26" s="32">
        <v>0.6447800925925926</v>
      </c>
      <c r="G26" s="31">
        <f>RANK(F26,F$5:F$60,1)</f>
        <v>20</v>
      </c>
      <c r="H26" s="32">
        <v>0.6726273148148149</v>
      </c>
      <c r="I26" s="31">
        <f>RANK(H26,H$5:H$60,1)</f>
        <v>21</v>
      </c>
      <c r="J26" s="32">
        <v>0.6734837962962964</v>
      </c>
      <c r="K26" s="31">
        <f>RANK(J26,J$5:J$60,1)</f>
        <v>22</v>
      </c>
      <c r="L26" s="32">
        <v>0.6927199074074074</v>
      </c>
      <c r="M26" s="31">
        <f>RANK(L26,L$5:L$60,1)</f>
        <v>22</v>
      </c>
      <c r="N26" s="75">
        <f>L26-$B$3</f>
        <v>0.05730324074074078</v>
      </c>
      <c r="O26" s="58"/>
      <c r="P26" s="59"/>
      <c r="Q26" s="59"/>
    </row>
    <row r="27" spans="1:17" s="35" customFormat="1" ht="15" customHeight="1">
      <c r="A27" s="74" t="str">
        <f>VLOOKUP(B27,Startnummernliste!A$4:B$60,2,0)</f>
        <v>Flora - Walter - Leni Zobernik</v>
      </c>
      <c r="B27" s="68">
        <v>33</v>
      </c>
      <c r="C27" s="32">
        <v>0.6436805555555556</v>
      </c>
      <c r="D27" s="32">
        <f>C27-$B$3</f>
        <v>0.00826388888888896</v>
      </c>
      <c r="E27" s="31">
        <f>RANK(D27,D$5:D$60,1)</f>
        <v>17</v>
      </c>
      <c r="F27" s="32">
        <v>0.6441550925925926</v>
      </c>
      <c r="G27" s="31">
        <f>RANK(F27,F$5:F$60,1)</f>
        <v>9</v>
      </c>
      <c r="H27" s="32">
        <v>0.6712152777777778</v>
      </c>
      <c r="I27" s="31">
        <f>RANK(H27,H$5:H$60,1)</f>
        <v>12</v>
      </c>
      <c r="J27" s="32">
        <v>0.6714351851851852</v>
      </c>
      <c r="K27" s="31">
        <f>RANK(J27,J$5:J$60,1)</f>
        <v>11</v>
      </c>
      <c r="L27" s="32">
        <v>0.6928009259259259</v>
      </c>
      <c r="M27" s="31">
        <f>RANK(L27,L$5:L$60,1)</f>
        <v>23</v>
      </c>
      <c r="N27" s="75">
        <f>L27-$B$3</f>
        <v>0.057384259259259274</v>
      </c>
      <c r="O27" s="58"/>
      <c r="P27" s="59"/>
      <c r="Q27" s="59"/>
    </row>
    <row r="28" spans="1:17" s="35" customFormat="1" ht="15" customHeight="1">
      <c r="A28" s="74" t="str">
        <f>VLOOKUP(B28,Startnummernliste!A$4:B$60,2,0)</f>
        <v>Michi Gössl</v>
      </c>
      <c r="B28" s="68">
        <v>31</v>
      </c>
      <c r="C28" s="32">
        <v>0.6464930555555556</v>
      </c>
      <c r="D28" s="32">
        <f>C28-$B$3</f>
        <v>0.011076388888888955</v>
      </c>
      <c r="E28" s="31">
        <f>RANK(D28,D$5:D$60,1)</f>
        <v>33</v>
      </c>
      <c r="F28" s="32">
        <v>0.6482407407407408</v>
      </c>
      <c r="G28" s="31">
        <f>RANK(F28,F$5:F$60,1)</f>
        <v>32</v>
      </c>
      <c r="H28" s="32">
        <v>0.6753472222222222</v>
      </c>
      <c r="I28" s="31">
        <f>RANK(H28,H$5:H$60,1)</f>
        <v>27</v>
      </c>
      <c r="J28" s="32">
        <v>0.6761805555555555</v>
      </c>
      <c r="K28" s="31">
        <f>RANK(J28,J$5:J$60,1)</f>
        <v>28</v>
      </c>
      <c r="L28" s="32">
        <v>0.6929282407407408</v>
      </c>
      <c r="M28" s="31">
        <f>RANK(L28,L$5:L$60,1)</f>
        <v>24</v>
      </c>
      <c r="N28" s="75">
        <f>L28-$B$3</f>
        <v>0.057511574074074145</v>
      </c>
      <c r="O28" s="58"/>
      <c r="P28" s="59"/>
      <c r="Q28" s="59"/>
    </row>
    <row r="29" spans="1:17" s="35" customFormat="1" ht="15" customHeight="1">
      <c r="A29" s="74" t="str">
        <f>VLOOKUP(B29,Startnummernliste!A$4:B$60,2,0)</f>
        <v>Reto Bühler</v>
      </c>
      <c r="B29" s="68">
        <v>18</v>
      </c>
      <c r="C29" s="32">
        <v>0.6434027777777778</v>
      </c>
      <c r="D29" s="32">
        <f>C29-$B$3</f>
        <v>0.007986111111111138</v>
      </c>
      <c r="E29" s="31">
        <f>RANK(D29,D$5:D$60,1)</f>
        <v>12</v>
      </c>
      <c r="F29" s="32">
        <v>0.6447453703703704</v>
      </c>
      <c r="G29" s="31">
        <f>RANK(F29,F$5:F$60,1)</f>
        <v>19</v>
      </c>
      <c r="H29" s="32">
        <v>0.6706018518518518</v>
      </c>
      <c r="I29" s="31">
        <f>RANK(H29,H$5:H$60,1)</f>
        <v>9</v>
      </c>
      <c r="J29" s="32">
        <v>0.6715046296296295</v>
      </c>
      <c r="K29" s="31">
        <f>RANK(J29,J$5:J$60,1)</f>
        <v>12</v>
      </c>
      <c r="L29" s="32">
        <v>0.6931712962962964</v>
      </c>
      <c r="M29" s="31">
        <f>RANK(L29,L$5:L$60,1)</f>
        <v>25</v>
      </c>
      <c r="N29" s="75">
        <f>L29-$B$3</f>
        <v>0.05775462962962974</v>
      </c>
      <c r="O29" s="58"/>
      <c r="P29" s="59"/>
      <c r="Q29" s="59"/>
    </row>
    <row r="30" spans="1:17" s="35" customFormat="1" ht="15" customHeight="1">
      <c r="A30" s="74" t="str">
        <f>VLOOKUP(B30,Startnummernliste!A$4:B$60,2,0)</f>
        <v>Barbara Lima</v>
      </c>
      <c r="B30" s="68">
        <v>23</v>
      </c>
      <c r="C30" s="32">
        <v>0.642025462962963</v>
      </c>
      <c r="D30" s="32">
        <f>C30-$B$3</f>
        <v>0.006608796296296404</v>
      </c>
      <c r="E30" s="31">
        <f>RANK(D30,D$5:D$60,1)</f>
        <v>2</v>
      </c>
      <c r="F30" s="32">
        <v>0.6433449074074075</v>
      </c>
      <c r="G30" s="31">
        <f>RANK(F30,F$5:F$60,1)</f>
        <v>4</v>
      </c>
      <c r="H30" s="32">
        <v>0.6726273148148149</v>
      </c>
      <c r="I30" s="31">
        <f>RANK(H30,H$5:H$60,1)</f>
        <v>21</v>
      </c>
      <c r="J30" s="32">
        <v>0.6733796296296296</v>
      </c>
      <c r="K30" s="31">
        <f>RANK(J30,J$5:J$60,1)</f>
        <v>21</v>
      </c>
      <c r="L30" s="32">
        <v>0.6938310185185186</v>
      </c>
      <c r="M30" s="31">
        <f>RANK(L30,L$5:L$60,1)</f>
        <v>26</v>
      </c>
      <c r="N30" s="75">
        <f>L30-$B$3</f>
        <v>0.05841435185185195</v>
      </c>
      <c r="O30" s="58"/>
      <c r="P30" s="59"/>
      <c r="Q30" s="59"/>
    </row>
    <row r="31" spans="1:17" s="35" customFormat="1" ht="15" customHeight="1">
      <c r="A31" s="74" t="str">
        <f>VLOOKUP(B31,Startnummernliste!A$4:B$60,2,0)</f>
        <v>Markus Oswald</v>
      </c>
      <c r="B31" s="68">
        <v>21</v>
      </c>
      <c r="C31" s="32">
        <v>0.6444444444444445</v>
      </c>
      <c r="D31" s="32">
        <f>C31-$B$3</f>
        <v>0.009027777777777857</v>
      </c>
      <c r="E31" s="31">
        <f>RANK(D31,D$5:D$60,1)</f>
        <v>25</v>
      </c>
      <c r="F31" s="32">
        <v>0.645787037037037</v>
      </c>
      <c r="G31" s="31">
        <f>RANK(F31,F$5:F$60,1)</f>
        <v>24</v>
      </c>
      <c r="H31" s="32">
        <v>0.6753935185185185</v>
      </c>
      <c r="I31" s="31">
        <f>RANK(H31,H$5:H$60,1)</f>
        <v>28</v>
      </c>
      <c r="J31" s="32">
        <v>0.6759259259259259</v>
      </c>
      <c r="K31" s="31">
        <f>RANK(J31,J$5:J$60,1)</f>
        <v>27</v>
      </c>
      <c r="L31" s="32">
        <v>0.6938773148148147</v>
      </c>
      <c r="M31" s="31">
        <f>RANK(L31,L$5:L$60,1)</f>
        <v>27</v>
      </c>
      <c r="N31" s="75">
        <f>L31-$B$3</f>
        <v>0.05846064814814811</v>
      </c>
      <c r="O31" s="58"/>
      <c r="P31" s="59"/>
      <c r="Q31" s="59"/>
    </row>
    <row r="32" spans="1:17" s="35" customFormat="1" ht="15" customHeight="1">
      <c r="A32" s="74" t="str">
        <f>VLOOKUP(B32,Startnummernliste!A$4:B$60,2,0)</f>
        <v>Jürgen Heger</v>
      </c>
      <c r="B32" s="68">
        <v>11</v>
      </c>
      <c r="C32" s="32">
        <v>0.6421527777777778</v>
      </c>
      <c r="D32" s="32">
        <f>C32-$B$3</f>
        <v>0.006736111111111165</v>
      </c>
      <c r="E32" s="31">
        <f>RANK(D32,D$5:D$60,1)</f>
        <v>4</v>
      </c>
      <c r="F32" s="32">
        <v>0.6430092592592592</v>
      </c>
      <c r="G32" s="31">
        <f>RANK(F32,F$5:F$60,1)</f>
        <v>3</v>
      </c>
      <c r="H32" s="32">
        <v>0.6730092592592593</v>
      </c>
      <c r="I32" s="31">
        <f>RANK(H32,H$5:H$60,1)</f>
        <v>23</v>
      </c>
      <c r="J32" s="32">
        <v>0.6736805555555555</v>
      </c>
      <c r="K32" s="31">
        <f>RANK(J32,J$5:J$60,1)</f>
        <v>23</v>
      </c>
      <c r="L32" s="32">
        <v>0.6941898148148148</v>
      </c>
      <c r="M32" s="31">
        <f>RANK(L32,L$5:L$60,1)</f>
        <v>28</v>
      </c>
      <c r="N32" s="75">
        <f>L32-$B$3</f>
        <v>0.05877314814814816</v>
      </c>
      <c r="O32" s="58"/>
      <c r="P32" s="59"/>
      <c r="Q32" s="59"/>
    </row>
    <row r="33" spans="1:17" s="35" customFormat="1" ht="15" customHeight="1">
      <c r="A33" s="74" t="str">
        <f>VLOOKUP(B33,Startnummernliste!A$4:B$60,2,0)</f>
        <v>Kurt Schmidmayer</v>
      </c>
      <c r="B33" s="68">
        <v>16</v>
      </c>
      <c r="C33" s="32">
        <v>0.6445949074074074</v>
      </c>
      <c r="D33" s="32">
        <f>C33-$B$3</f>
        <v>0.009178240740740806</v>
      </c>
      <c r="E33" s="31">
        <f>RANK(D33,D$5:D$60,1)</f>
        <v>27</v>
      </c>
      <c r="F33" s="32">
        <v>0.6460532407407408</v>
      </c>
      <c r="G33" s="31">
        <f>RANK(F33,F$5:F$60,1)</f>
        <v>26</v>
      </c>
      <c r="H33" s="32">
        <v>0.6765046296296297</v>
      </c>
      <c r="I33" s="31">
        <f>RANK(H33,H$5:H$60,1)</f>
        <v>30</v>
      </c>
      <c r="J33" s="32">
        <v>0.676886574074074</v>
      </c>
      <c r="K33" s="31">
        <f>RANK(J33,J$5:J$60,1)</f>
        <v>30</v>
      </c>
      <c r="L33" s="32">
        <v>0.6970601851851851</v>
      </c>
      <c r="M33" s="31">
        <f>RANK(L33,L$5:L$60,1)</f>
        <v>29</v>
      </c>
      <c r="N33" s="75">
        <f>L33-$B$3</f>
        <v>0.06164351851851846</v>
      </c>
      <c r="O33" s="58"/>
      <c r="P33" s="59"/>
      <c r="Q33" s="59"/>
    </row>
    <row r="34" spans="1:17" s="35" customFormat="1" ht="15" customHeight="1">
      <c r="A34" s="74" t="str">
        <f>VLOOKUP(B34,Startnummernliste!A$4:B$60,2,0)</f>
        <v>Thomas Gössl</v>
      </c>
      <c r="B34" s="68">
        <v>13</v>
      </c>
      <c r="C34" s="32">
        <v>0.6438078703703703</v>
      </c>
      <c r="D34" s="32">
        <f>C34-$B$3</f>
        <v>0.00839120370370372</v>
      </c>
      <c r="E34" s="31">
        <f>RANK(D34,D$5:D$60,1)</f>
        <v>22</v>
      </c>
      <c r="F34" s="32">
        <v>0.6450694444444445</v>
      </c>
      <c r="G34" s="31">
        <f>RANK(F34,F$5:F$60,1)</f>
        <v>21</v>
      </c>
      <c r="H34" s="32">
        <v>0.6742592592592592</v>
      </c>
      <c r="I34" s="31">
        <f>RANK(H34,H$5:H$60,1)</f>
        <v>25</v>
      </c>
      <c r="J34" s="32">
        <v>0.6753009259259258</v>
      </c>
      <c r="K34" s="31">
        <f>RANK(J34,J$5:J$60,1)</f>
        <v>26</v>
      </c>
      <c r="L34" s="32">
        <v>0.6973958333333333</v>
      </c>
      <c r="M34" s="31">
        <f>RANK(L34,L$5:L$60,1)</f>
        <v>30</v>
      </c>
      <c r="N34" s="75">
        <f>L34-$B$3</f>
        <v>0.061979166666666696</v>
      </c>
      <c r="O34" s="58"/>
      <c r="P34" s="59"/>
      <c r="Q34" s="59"/>
    </row>
    <row r="35" spans="1:17" s="35" customFormat="1" ht="15" customHeight="1">
      <c r="A35" s="74" t="str">
        <f>VLOOKUP(B35,Startnummernliste!A$4:B$60,2,0)</f>
        <v>Johann Steiner</v>
      </c>
      <c r="B35" s="68">
        <v>22</v>
      </c>
      <c r="C35" s="32">
        <v>0.6470833333333333</v>
      </c>
      <c r="D35" s="32">
        <f>C35-$B$3</f>
        <v>0.011666666666666714</v>
      </c>
      <c r="E35" s="31">
        <f>RANK(D35,D$5:D$60,1)</f>
        <v>34</v>
      </c>
      <c r="F35" s="32">
        <v>0.6482407407407408</v>
      </c>
      <c r="G35" s="31">
        <f>RANK(F35,F$5:F$60,1)</f>
        <v>32</v>
      </c>
      <c r="H35" s="32">
        <v>0.6777777777777777</v>
      </c>
      <c r="I35" s="31">
        <f>RANK(H35,H$5:H$60,1)</f>
        <v>31</v>
      </c>
      <c r="J35" s="32">
        <v>0.6784606481481482</v>
      </c>
      <c r="K35" s="31">
        <f>RANK(J35,J$5:J$60,1)</f>
        <v>31</v>
      </c>
      <c r="L35" s="32">
        <v>0.6976620370370371</v>
      </c>
      <c r="M35" s="31">
        <f>RANK(L35,L$5:L$60,1)</f>
        <v>31</v>
      </c>
      <c r="N35" s="75">
        <f>L35-$B$3</f>
        <v>0.06224537037037048</v>
      </c>
      <c r="O35" s="58"/>
      <c r="P35" s="59"/>
      <c r="Q35" s="59"/>
    </row>
    <row r="36" spans="1:17" s="35" customFormat="1" ht="15" customHeight="1">
      <c r="A36" s="74" t="str">
        <f>VLOOKUP(B36,Startnummernliste!A$4:B$60,2,0)</f>
        <v>Andi Gössl</v>
      </c>
      <c r="B36" s="68">
        <v>32</v>
      </c>
      <c r="C36" s="32">
        <v>0.6457407407407407</v>
      </c>
      <c r="D36" s="32">
        <f>C36-$B$3</f>
        <v>0.010324074074074097</v>
      </c>
      <c r="E36" s="31">
        <f>RANK(D36,D$5:D$60,1)</f>
        <v>32</v>
      </c>
      <c r="F36" s="32">
        <v>0.6474652777777777</v>
      </c>
      <c r="G36" s="31">
        <f>RANK(F36,F$5:F$60,1)</f>
        <v>30</v>
      </c>
      <c r="H36" s="32">
        <v>0.6854513888888888</v>
      </c>
      <c r="I36" s="31">
        <f>RANK(H36,H$5:H$60,1)</f>
        <v>34</v>
      </c>
      <c r="J36" s="32">
        <v>0.6861226851851852</v>
      </c>
      <c r="K36" s="31">
        <f>RANK(J36,J$5:J$60,1)</f>
        <v>34</v>
      </c>
      <c r="L36" s="32">
        <v>0.7008449074074075</v>
      </c>
      <c r="M36" s="31">
        <f>RANK(L36,L$5:L$60,1)</f>
        <v>32</v>
      </c>
      <c r="N36" s="75">
        <f>L36-$B$3</f>
        <v>0.06542824074074083</v>
      </c>
      <c r="O36" s="58"/>
      <c r="P36" s="59"/>
      <c r="Q36" s="59"/>
    </row>
    <row r="37" spans="1:17" s="35" customFormat="1" ht="15" customHeight="1">
      <c r="A37" s="74" t="str">
        <f>VLOOKUP(B37,Startnummernliste!A$4:B$60,2,0)</f>
        <v>Bernd Mayr</v>
      </c>
      <c r="B37" s="68">
        <v>27</v>
      </c>
      <c r="C37" s="32">
        <v>0.6474074074074074</v>
      </c>
      <c r="D37" s="32">
        <f>C37-$B$3</f>
        <v>0.011990740740740802</v>
      </c>
      <c r="E37" s="31">
        <f>RANK(D37,D$5:D$60,1)</f>
        <v>35</v>
      </c>
      <c r="F37" s="32">
        <v>0.6491550925925925</v>
      </c>
      <c r="G37" s="31">
        <f>RANK(F37,F$5:F$60,1)</f>
        <v>34</v>
      </c>
      <c r="H37" s="32">
        <v>0.6824074074074074</v>
      </c>
      <c r="I37" s="31">
        <f>RANK(H37,H$5:H$60,1)</f>
        <v>32</v>
      </c>
      <c r="J37" s="32">
        <v>0.6833217592592593</v>
      </c>
      <c r="K37" s="31">
        <f>RANK(J37,J$5:J$60,1)</f>
        <v>32</v>
      </c>
      <c r="L37" s="32">
        <v>0.7059722222222223</v>
      </c>
      <c r="M37" s="31">
        <f>RANK(L37,L$5:L$60,1)</f>
        <v>33</v>
      </c>
      <c r="N37" s="75">
        <f>L37-$B$3</f>
        <v>0.0705555555555557</v>
      </c>
      <c r="O37" s="36"/>
      <c r="P37" s="38"/>
      <c r="Q37" s="38"/>
    </row>
    <row r="38" spans="1:17" s="35" customFormat="1" ht="15" customHeight="1">
      <c r="A38" s="74" t="str">
        <f>VLOOKUP(B38,Startnummernliste!A$4:B$60,2,0)</f>
        <v>Markus Reichenvater</v>
      </c>
      <c r="B38" s="68">
        <v>37</v>
      </c>
      <c r="C38" s="32">
        <v>0.6455092592592593</v>
      </c>
      <c r="D38" s="32">
        <f>C38-$B$3</f>
        <v>0.010092592592592653</v>
      </c>
      <c r="E38" s="31">
        <f>RANK(D38,D$5:D$60,1)</f>
        <v>31</v>
      </c>
      <c r="F38" s="32">
        <v>0.6474768518518519</v>
      </c>
      <c r="G38" s="31">
        <f>RANK(F38,F$5:F$60,1)</f>
        <v>31</v>
      </c>
      <c r="H38" s="32">
        <v>0.6825578703703704</v>
      </c>
      <c r="I38" s="31">
        <f>RANK(H38,H$5:H$60,1)</f>
        <v>33</v>
      </c>
      <c r="J38" s="32">
        <v>0.6836342592592594</v>
      </c>
      <c r="K38" s="31">
        <f>RANK(J38,J$5:J$60,1)</f>
        <v>33</v>
      </c>
      <c r="L38" s="32">
        <v>0.7072916666666668</v>
      </c>
      <c r="M38" s="31">
        <f>RANK(L38,L$5:L$60,1)</f>
        <v>34</v>
      </c>
      <c r="N38" s="75">
        <f>L38-$B$3</f>
        <v>0.07187500000000013</v>
      </c>
      <c r="O38" s="58"/>
      <c r="P38" s="59"/>
      <c r="Q38" s="59"/>
    </row>
    <row r="39" spans="1:17" s="35" customFormat="1" ht="15" customHeight="1">
      <c r="A39" s="74" t="str">
        <f>VLOOKUP(B39,Startnummernliste!A$4:B$60,2,0)</f>
        <v>Angelika Oswald</v>
      </c>
      <c r="B39" s="68">
        <v>20</v>
      </c>
      <c r="C39" s="32">
        <v>0.6443287037037037</v>
      </c>
      <c r="D39" s="32">
        <f>C39-$B$3</f>
        <v>0.008912037037037024</v>
      </c>
      <c r="E39" s="31">
        <f>RANK(D39,D$5:D$60,1)</f>
        <v>24</v>
      </c>
      <c r="F39" s="77"/>
      <c r="G39" s="78"/>
      <c r="H39" s="32"/>
      <c r="I39" s="31"/>
      <c r="J39" s="77"/>
      <c r="K39" s="78"/>
      <c r="L39" s="77"/>
      <c r="M39" s="78"/>
      <c r="N39" s="79"/>
      <c r="O39" s="58"/>
      <c r="P39" s="59"/>
      <c r="Q39" s="59"/>
    </row>
    <row r="40" spans="1:17" s="35" customFormat="1" ht="15" customHeight="1">
      <c r="A40" s="74"/>
      <c r="B40" s="76"/>
      <c r="C40" s="77"/>
      <c r="D40" s="77"/>
      <c r="E40" s="78"/>
      <c r="F40" s="77"/>
      <c r="G40" s="78"/>
      <c r="H40" s="77"/>
      <c r="I40" s="78"/>
      <c r="J40" s="77"/>
      <c r="K40" s="78"/>
      <c r="L40" s="77"/>
      <c r="M40" s="78"/>
      <c r="N40" s="79"/>
      <c r="O40" s="36"/>
      <c r="P40" s="37"/>
      <c r="Q40" s="37"/>
    </row>
    <row r="41" spans="1:17" s="35" customFormat="1" ht="15" customHeight="1">
      <c r="A41" s="37"/>
      <c r="B41" s="45"/>
      <c r="C41" s="37"/>
      <c r="D41" s="47"/>
      <c r="E41" s="48"/>
      <c r="F41" s="49"/>
      <c r="G41" s="48"/>
      <c r="H41" s="49"/>
      <c r="I41" s="48"/>
      <c r="J41" s="49"/>
      <c r="K41" s="48"/>
      <c r="L41" s="50"/>
      <c r="M41" s="48"/>
      <c r="N41" s="60"/>
      <c r="O41" s="36"/>
      <c r="P41" s="37"/>
      <c r="Q41" s="37"/>
    </row>
    <row r="42" spans="1:17" s="35" customFormat="1" ht="15" customHeight="1">
      <c r="A42" s="37"/>
      <c r="B42" s="45"/>
      <c r="C42" s="37"/>
      <c r="D42" s="47"/>
      <c r="E42" s="48"/>
      <c r="F42" s="49"/>
      <c r="G42" s="48"/>
      <c r="H42" s="49"/>
      <c r="I42" s="48"/>
      <c r="J42" s="49"/>
      <c r="K42" s="48"/>
      <c r="L42" s="50"/>
      <c r="M42" s="48"/>
      <c r="N42" s="60"/>
      <c r="O42" s="36"/>
      <c r="P42" s="38"/>
      <c r="Q42" s="38"/>
    </row>
    <row r="43" spans="1:17" s="35" customFormat="1" ht="15" customHeight="1">
      <c r="A43" s="37"/>
      <c r="B43" s="45"/>
      <c r="C43" s="37"/>
      <c r="D43" s="47"/>
      <c r="E43" s="48"/>
      <c r="F43" s="49"/>
      <c r="G43" s="48"/>
      <c r="H43" s="49"/>
      <c r="I43" s="48"/>
      <c r="J43" s="49"/>
      <c r="K43" s="48"/>
      <c r="L43" s="50"/>
      <c r="M43" s="48"/>
      <c r="N43" s="60"/>
      <c r="O43" s="36"/>
      <c r="P43" s="37"/>
      <c r="Q43" s="37"/>
    </row>
    <row r="44" spans="1:17" s="35" customFormat="1" ht="15" customHeight="1">
      <c r="A44" s="37"/>
      <c r="B44" s="45"/>
      <c r="C44" s="37"/>
      <c r="D44" s="47"/>
      <c r="E44" s="48"/>
      <c r="F44" s="49"/>
      <c r="G44" s="48"/>
      <c r="H44" s="50"/>
      <c r="I44" s="48"/>
      <c r="J44" s="50"/>
      <c r="K44" s="48"/>
      <c r="L44" s="50"/>
      <c r="M44" s="48"/>
      <c r="N44" s="60"/>
      <c r="O44" s="36"/>
      <c r="P44" s="38"/>
      <c r="Q44" s="38"/>
    </row>
    <row r="45" spans="1:17" s="35" customFormat="1" ht="15" customHeight="1">
      <c r="A45" s="37"/>
      <c r="B45" s="45"/>
      <c r="C45" s="37"/>
      <c r="D45" s="47"/>
      <c r="E45" s="48"/>
      <c r="F45" s="49"/>
      <c r="G45" s="48"/>
      <c r="H45" s="49"/>
      <c r="I45" s="48"/>
      <c r="J45" s="49"/>
      <c r="K45" s="48"/>
      <c r="L45" s="50"/>
      <c r="M45" s="48"/>
      <c r="N45" s="60"/>
      <c r="O45" s="36"/>
      <c r="P45" s="37"/>
      <c r="Q45" s="37"/>
    </row>
    <row r="46" spans="1:17" s="35" customFormat="1" ht="15" customHeight="1">
      <c r="A46" s="37"/>
      <c r="B46" s="45"/>
      <c r="C46" s="37"/>
      <c r="D46" s="49"/>
      <c r="E46" s="48"/>
      <c r="F46" s="49"/>
      <c r="G46" s="48"/>
      <c r="H46" s="49"/>
      <c r="I46" s="48"/>
      <c r="J46" s="49"/>
      <c r="K46" s="48"/>
      <c r="L46" s="61"/>
      <c r="M46" s="48"/>
      <c r="N46" s="37"/>
      <c r="O46" s="51"/>
      <c r="P46" s="37"/>
      <c r="Q46" s="37"/>
    </row>
    <row r="47" spans="2:15" s="35" customFormat="1" ht="15" customHeight="1">
      <c r="B47" s="56"/>
      <c r="D47" s="52"/>
      <c r="E47" s="53"/>
      <c r="F47" s="52"/>
      <c r="G47" s="53"/>
      <c r="H47" s="52"/>
      <c r="I47" s="53"/>
      <c r="J47" s="52"/>
      <c r="K47" s="53"/>
      <c r="L47" s="58"/>
      <c r="M47" s="53"/>
      <c r="O47" s="54"/>
    </row>
    <row r="48" spans="2:15" s="35" customFormat="1" ht="15" customHeight="1">
      <c r="B48" s="56"/>
      <c r="D48" s="52"/>
      <c r="E48" s="53"/>
      <c r="F48" s="52"/>
      <c r="G48" s="53"/>
      <c r="H48" s="52"/>
      <c r="I48" s="53"/>
      <c r="J48" s="52"/>
      <c r="K48" s="53"/>
      <c r="L48" s="58"/>
      <c r="M48" s="53"/>
      <c r="O48" s="54"/>
    </row>
    <row r="49" spans="2:15" s="35" customFormat="1" ht="15" customHeight="1">
      <c r="B49" s="56"/>
      <c r="D49" s="52"/>
      <c r="E49" s="53"/>
      <c r="F49" s="52"/>
      <c r="G49" s="53"/>
      <c r="H49" s="52"/>
      <c r="I49" s="53"/>
      <c r="J49" s="52"/>
      <c r="K49" s="53"/>
      <c r="L49" s="58"/>
      <c r="M49" s="53"/>
      <c r="O49" s="54"/>
    </row>
    <row r="50" spans="2:15" s="35" customFormat="1" ht="15" customHeight="1">
      <c r="B50" s="56"/>
      <c r="D50" s="52"/>
      <c r="E50" s="53"/>
      <c r="F50" s="52"/>
      <c r="G50" s="53"/>
      <c r="H50" s="52"/>
      <c r="I50" s="53"/>
      <c r="J50" s="52"/>
      <c r="K50" s="53"/>
      <c r="L50" s="58"/>
      <c r="M50" s="53"/>
      <c r="O50" s="54"/>
    </row>
    <row r="51" spans="2:15" s="35" customFormat="1" ht="15" customHeight="1">
      <c r="B51" s="56"/>
      <c r="D51" s="52"/>
      <c r="E51" s="53"/>
      <c r="F51" s="52"/>
      <c r="G51" s="53"/>
      <c r="H51" s="52"/>
      <c r="I51" s="53"/>
      <c r="J51" s="52"/>
      <c r="K51" s="53"/>
      <c r="L51" s="58"/>
      <c r="M51" s="53"/>
      <c r="O51" s="54"/>
    </row>
    <row r="52" spans="2:15" s="35" customFormat="1" ht="15" customHeight="1">
      <c r="B52" s="56"/>
      <c r="D52" s="52"/>
      <c r="E52" s="53"/>
      <c r="F52" s="52"/>
      <c r="G52" s="53"/>
      <c r="H52" s="52"/>
      <c r="I52" s="53"/>
      <c r="J52" s="52"/>
      <c r="K52" s="53"/>
      <c r="L52" s="58"/>
      <c r="M52" s="53"/>
      <c r="O52" s="54"/>
    </row>
    <row r="53" spans="2:15" s="35" customFormat="1" ht="15" customHeight="1">
      <c r="B53" s="56"/>
      <c r="D53" s="52"/>
      <c r="E53" s="53"/>
      <c r="F53" s="52"/>
      <c r="G53" s="53"/>
      <c r="H53" s="52"/>
      <c r="I53" s="53"/>
      <c r="J53" s="52"/>
      <c r="K53" s="53"/>
      <c r="L53" s="58"/>
      <c r="M53" s="53"/>
      <c r="O53" s="54"/>
    </row>
    <row r="54" spans="2:15" s="35" customFormat="1" ht="15" customHeight="1">
      <c r="B54" s="56"/>
      <c r="D54" s="52"/>
      <c r="E54" s="53"/>
      <c r="F54" s="52"/>
      <c r="G54" s="53"/>
      <c r="H54" s="52"/>
      <c r="I54" s="53"/>
      <c r="J54" s="52"/>
      <c r="K54" s="53"/>
      <c r="L54" s="58"/>
      <c r="M54" s="53"/>
      <c r="O54" s="54"/>
    </row>
    <row r="55" spans="2:15" s="35" customFormat="1" ht="15" customHeight="1">
      <c r="B55" s="56"/>
      <c r="D55" s="52"/>
      <c r="E55" s="53"/>
      <c r="F55" s="52"/>
      <c r="G55" s="53"/>
      <c r="H55" s="52"/>
      <c r="I55" s="53"/>
      <c r="J55" s="52"/>
      <c r="K55" s="53"/>
      <c r="L55" s="58"/>
      <c r="M55" s="53"/>
      <c r="O55" s="54"/>
    </row>
    <row r="56" spans="2:15" s="35" customFormat="1" ht="15" customHeight="1">
      <c r="B56" s="56"/>
      <c r="D56" s="52"/>
      <c r="E56" s="53"/>
      <c r="F56" s="52"/>
      <c r="G56" s="53"/>
      <c r="H56" s="52"/>
      <c r="I56" s="53"/>
      <c r="J56" s="52"/>
      <c r="K56" s="53"/>
      <c r="L56" s="58"/>
      <c r="M56" s="53"/>
      <c r="O56" s="54"/>
    </row>
    <row r="57" spans="2:15" s="35" customFormat="1" ht="15" customHeight="1">
      <c r="B57" s="56"/>
      <c r="D57" s="52"/>
      <c r="E57" s="53"/>
      <c r="F57" s="52"/>
      <c r="G57" s="53"/>
      <c r="H57" s="52"/>
      <c r="I57" s="53"/>
      <c r="J57" s="52"/>
      <c r="K57" s="53"/>
      <c r="L57" s="58"/>
      <c r="M57" s="53"/>
      <c r="O57" s="54"/>
    </row>
    <row r="58" spans="2:15" s="35" customFormat="1" ht="15" customHeight="1">
      <c r="B58" s="56"/>
      <c r="D58" s="52"/>
      <c r="E58" s="53"/>
      <c r="F58" s="52"/>
      <c r="G58" s="53"/>
      <c r="H58" s="52"/>
      <c r="I58" s="53"/>
      <c r="J58" s="52"/>
      <c r="K58" s="53"/>
      <c r="L58" s="58"/>
      <c r="M58" s="53"/>
      <c r="O58" s="54"/>
    </row>
    <row r="59" spans="2:15" s="35" customFormat="1" ht="15" customHeight="1">
      <c r="B59" s="56"/>
      <c r="D59" s="52"/>
      <c r="E59" s="53"/>
      <c r="F59" s="52"/>
      <c r="G59" s="53"/>
      <c r="H59" s="52"/>
      <c r="I59" s="53"/>
      <c r="J59" s="52"/>
      <c r="K59" s="53"/>
      <c r="L59" s="58"/>
      <c r="M59" s="53"/>
      <c r="O59" s="54"/>
    </row>
    <row r="60" spans="2:15" s="35" customFormat="1" ht="15" customHeight="1">
      <c r="B60" s="56"/>
      <c r="D60" s="52"/>
      <c r="O60" s="54"/>
    </row>
    <row r="61" spans="2:15" s="35" customFormat="1" ht="15" customHeight="1">
      <c r="B61" s="56"/>
      <c r="D61" s="52"/>
      <c r="O61" s="54"/>
    </row>
    <row r="62" spans="2:15" s="35" customFormat="1" ht="15" customHeight="1">
      <c r="B62" s="56"/>
      <c r="D62" s="52"/>
      <c r="O62" s="54"/>
    </row>
    <row r="63" spans="2:15" s="35" customFormat="1" ht="15" customHeight="1">
      <c r="B63" s="56"/>
      <c r="O63" s="54"/>
    </row>
    <row r="64" spans="2:15" s="35" customFormat="1" ht="15" customHeight="1">
      <c r="B64" s="56"/>
      <c r="O64" s="54"/>
    </row>
    <row r="65" spans="2:15" s="35" customFormat="1" ht="15" customHeight="1">
      <c r="B65" s="56"/>
      <c r="O65" s="54"/>
    </row>
    <row r="66" spans="2:15" s="35" customFormat="1" ht="15" customHeight="1">
      <c r="B66" s="56"/>
      <c r="O66" s="54"/>
    </row>
    <row r="67" spans="2:15" s="35" customFormat="1" ht="15" customHeight="1">
      <c r="B67" s="56"/>
      <c r="O67" s="54"/>
    </row>
    <row r="68" spans="2:15" s="35" customFormat="1" ht="15" customHeight="1">
      <c r="B68" s="56"/>
      <c r="O68" s="54"/>
    </row>
    <row r="69" spans="2:15" s="35" customFormat="1" ht="15" customHeight="1">
      <c r="B69" s="56"/>
      <c r="O69" s="54"/>
    </row>
    <row r="70" spans="2:15" s="35" customFormat="1" ht="15" customHeight="1">
      <c r="B70" s="56"/>
      <c r="O70" s="54"/>
    </row>
    <row r="71" spans="2:15" s="35" customFormat="1" ht="15" customHeight="1">
      <c r="B71" s="56"/>
      <c r="O71" s="54"/>
    </row>
    <row r="72" spans="2:15" s="35" customFormat="1" ht="15" customHeight="1">
      <c r="B72" s="56"/>
      <c r="O72" s="54"/>
    </row>
    <row r="73" spans="2:15" s="35" customFormat="1" ht="15" customHeight="1">
      <c r="B73" s="56"/>
      <c r="O73" s="54"/>
    </row>
    <row r="74" spans="2:15" s="35" customFormat="1" ht="15" customHeight="1">
      <c r="B74" s="56"/>
      <c r="O74" s="54"/>
    </row>
    <row r="75" spans="2:15" s="35" customFormat="1" ht="15" customHeight="1">
      <c r="B75" s="56"/>
      <c r="O75" s="54"/>
    </row>
    <row r="76" spans="2:15" s="35" customFormat="1" ht="15" customHeight="1">
      <c r="B76" s="56"/>
      <c r="O76" s="54"/>
    </row>
    <row r="77" spans="2:15" s="35" customFormat="1" ht="15" customHeight="1">
      <c r="B77" s="56"/>
      <c r="O77" s="54"/>
    </row>
    <row r="78" spans="2:15" s="35" customFormat="1" ht="15" customHeight="1">
      <c r="B78" s="56"/>
      <c r="O78" s="54"/>
    </row>
    <row r="79" spans="2:15" s="35" customFormat="1" ht="15" customHeight="1">
      <c r="B79" s="56"/>
      <c r="O79" s="54"/>
    </row>
    <row r="80" spans="2:15" s="35" customFormat="1" ht="15" customHeight="1">
      <c r="B80" s="56"/>
      <c r="O80" s="54"/>
    </row>
    <row r="81" spans="2:15" s="35" customFormat="1" ht="15" customHeight="1">
      <c r="B81" s="56"/>
      <c r="O81" s="54"/>
    </row>
    <row r="82" spans="2:15" s="35" customFormat="1" ht="15" customHeight="1">
      <c r="B82" s="56"/>
      <c r="O82" s="54"/>
    </row>
    <row r="83" spans="2:15" s="35" customFormat="1" ht="15" customHeight="1">
      <c r="B83" s="56"/>
      <c r="O83" s="54"/>
    </row>
    <row r="84" spans="2:15" s="35" customFormat="1" ht="15" customHeight="1">
      <c r="B84" s="56"/>
      <c r="O84" s="54"/>
    </row>
    <row r="85" spans="2:15" s="35" customFormat="1" ht="15" customHeight="1">
      <c r="B85" s="56"/>
      <c r="O85" s="54"/>
    </row>
    <row r="86" spans="2:15" s="35" customFormat="1" ht="15" customHeight="1">
      <c r="B86" s="56"/>
      <c r="O86" s="54"/>
    </row>
    <row r="87" spans="2:15" s="35" customFormat="1" ht="15" customHeight="1">
      <c r="B87" s="56"/>
      <c r="O87" s="54"/>
    </row>
    <row r="88" spans="2:15" s="35" customFormat="1" ht="15" customHeight="1">
      <c r="B88" s="56"/>
      <c r="O88" s="54"/>
    </row>
    <row r="89" spans="2:15" s="35" customFormat="1" ht="15" customHeight="1">
      <c r="B89" s="56"/>
      <c r="O89" s="54"/>
    </row>
    <row r="90" spans="2:15" s="35" customFormat="1" ht="15" customHeight="1">
      <c r="B90" s="56"/>
      <c r="O90" s="54"/>
    </row>
    <row r="91" spans="2:15" s="35" customFormat="1" ht="15" customHeight="1">
      <c r="B91" s="56"/>
      <c r="O91" s="54"/>
    </row>
    <row r="92" spans="2:15" s="35" customFormat="1" ht="15" customHeight="1">
      <c r="B92" s="56"/>
      <c r="O92" s="54"/>
    </row>
    <row r="93" spans="2:15" s="35" customFormat="1" ht="15" customHeight="1">
      <c r="B93" s="56"/>
      <c r="O93" s="54"/>
    </row>
    <row r="94" spans="2:15" s="35" customFormat="1" ht="15" customHeight="1">
      <c r="B94" s="56"/>
      <c r="O94" s="54"/>
    </row>
    <row r="95" spans="2:15" s="35" customFormat="1" ht="15" customHeight="1">
      <c r="B95" s="56"/>
      <c r="O95" s="54"/>
    </row>
    <row r="96" spans="2:15" s="35" customFormat="1" ht="15" customHeight="1">
      <c r="B96" s="56"/>
      <c r="O96" s="54"/>
    </row>
    <row r="97" spans="2:15" s="35" customFormat="1" ht="15" customHeight="1">
      <c r="B97" s="56"/>
      <c r="O97" s="54"/>
    </row>
    <row r="98" spans="2:15" s="35" customFormat="1" ht="15" customHeight="1">
      <c r="B98" s="56"/>
      <c r="O98" s="54"/>
    </row>
    <row r="99" spans="2:15" s="35" customFormat="1" ht="15" customHeight="1">
      <c r="B99" s="56"/>
      <c r="O99" s="54"/>
    </row>
    <row r="100" spans="2:15" s="35" customFormat="1" ht="15" customHeight="1">
      <c r="B100" s="56"/>
      <c r="O100" s="54"/>
    </row>
    <row r="101" spans="2:15" s="35" customFormat="1" ht="15" customHeight="1">
      <c r="B101" s="56"/>
      <c r="O101" s="54"/>
    </row>
    <row r="102" spans="2:15" s="35" customFormat="1" ht="15" customHeight="1">
      <c r="B102" s="56"/>
      <c r="O102" s="54"/>
    </row>
    <row r="103" spans="2:15" s="35" customFormat="1" ht="15" customHeight="1">
      <c r="B103" s="56"/>
      <c r="O103" s="54"/>
    </row>
    <row r="104" spans="2:15" s="35" customFormat="1" ht="15" customHeight="1">
      <c r="B104" s="56"/>
      <c r="O104" s="54"/>
    </row>
    <row r="105" spans="2:15" s="35" customFormat="1" ht="15" customHeight="1">
      <c r="B105" s="56"/>
      <c r="O105" s="54"/>
    </row>
    <row r="106" spans="2:15" s="35" customFormat="1" ht="15" customHeight="1">
      <c r="B106" s="56"/>
      <c r="O106" s="54"/>
    </row>
    <row r="107" spans="2:15" s="35" customFormat="1" ht="15" customHeight="1">
      <c r="B107" s="56"/>
      <c r="O107" s="54"/>
    </row>
    <row r="108" spans="2:15" s="35" customFormat="1" ht="15" customHeight="1">
      <c r="B108" s="56"/>
      <c r="O108" s="54"/>
    </row>
    <row r="109" spans="2:15" s="35" customFormat="1" ht="15" customHeight="1">
      <c r="B109" s="56"/>
      <c r="O109" s="54"/>
    </row>
    <row r="110" spans="2:15" s="35" customFormat="1" ht="15" customHeight="1">
      <c r="B110" s="56"/>
      <c r="O110" s="54"/>
    </row>
    <row r="111" spans="2:15" s="35" customFormat="1" ht="15" customHeight="1">
      <c r="B111" s="56"/>
      <c r="O111" s="54"/>
    </row>
    <row r="112" spans="2:15" s="35" customFormat="1" ht="15" customHeight="1">
      <c r="B112" s="56"/>
      <c r="O112" s="54"/>
    </row>
    <row r="113" spans="2:15" s="35" customFormat="1" ht="15" customHeight="1">
      <c r="B113" s="56"/>
      <c r="O113" s="54"/>
    </row>
    <row r="114" spans="2:15" s="35" customFormat="1" ht="15" customHeight="1">
      <c r="B114" s="56"/>
      <c r="O114" s="54"/>
    </row>
    <row r="115" spans="2:15" s="35" customFormat="1" ht="15" customHeight="1">
      <c r="B115" s="56"/>
      <c r="O115" s="54"/>
    </row>
    <row r="116" spans="2:15" s="35" customFormat="1" ht="15" customHeight="1">
      <c r="B116" s="56"/>
      <c r="O116" s="54"/>
    </row>
    <row r="117" spans="2:15" s="35" customFormat="1" ht="15" customHeight="1">
      <c r="B117" s="56"/>
      <c r="O117" s="54"/>
    </row>
    <row r="118" spans="2:15" s="35" customFormat="1" ht="15" customHeight="1">
      <c r="B118" s="56"/>
      <c r="O118" s="54"/>
    </row>
    <row r="119" spans="2:15" s="35" customFormat="1" ht="15" customHeight="1">
      <c r="B119" s="56"/>
      <c r="O119" s="54"/>
    </row>
    <row r="120" spans="2:15" s="35" customFormat="1" ht="15" customHeight="1">
      <c r="B120" s="56"/>
      <c r="O120" s="54"/>
    </row>
    <row r="121" spans="2:15" s="35" customFormat="1" ht="15" customHeight="1">
      <c r="B121" s="56"/>
      <c r="O121" s="54"/>
    </row>
    <row r="122" spans="2:15" s="35" customFormat="1" ht="15" customHeight="1">
      <c r="B122" s="56"/>
      <c r="O122" s="54"/>
    </row>
    <row r="123" spans="2:15" s="35" customFormat="1" ht="15" customHeight="1">
      <c r="B123" s="56"/>
      <c r="O123" s="54"/>
    </row>
    <row r="124" spans="2:15" s="35" customFormat="1" ht="15" customHeight="1">
      <c r="B124" s="56"/>
      <c r="O124" s="54"/>
    </row>
    <row r="125" spans="2:15" s="35" customFormat="1" ht="15" customHeight="1">
      <c r="B125" s="56"/>
      <c r="O125" s="54"/>
    </row>
    <row r="126" spans="2:15" s="35" customFormat="1" ht="15" customHeight="1">
      <c r="B126" s="56"/>
      <c r="O126" s="54"/>
    </row>
    <row r="127" spans="2:15" s="35" customFormat="1" ht="15" customHeight="1">
      <c r="B127" s="56"/>
      <c r="O127" s="54"/>
    </row>
    <row r="128" spans="2:15" s="35" customFormat="1" ht="15" customHeight="1">
      <c r="B128" s="56"/>
      <c r="O128" s="54"/>
    </row>
    <row r="129" spans="2:15" s="35" customFormat="1" ht="15" customHeight="1">
      <c r="B129" s="56"/>
      <c r="O129" s="54"/>
    </row>
    <row r="130" spans="2:15" s="35" customFormat="1" ht="15" customHeight="1">
      <c r="B130" s="56"/>
      <c r="O130" s="54"/>
    </row>
    <row r="131" spans="2:15" s="35" customFormat="1" ht="15" customHeight="1">
      <c r="B131" s="56"/>
      <c r="O131" s="54"/>
    </row>
    <row r="132" spans="2:15" s="35" customFormat="1" ht="15" customHeight="1">
      <c r="B132" s="56"/>
      <c r="O132" s="54"/>
    </row>
    <row r="133" spans="2:15" s="35" customFormat="1" ht="15" customHeight="1">
      <c r="B133" s="56"/>
      <c r="O133" s="54"/>
    </row>
    <row r="134" spans="2:15" s="35" customFormat="1" ht="15" customHeight="1">
      <c r="B134" s="56"/>
      <c r="O134" s="54"/>
    </row>
    <row r="135" spans="2:15" s="35" customFormat="1" ht="15" customHeight="1">
      <c r="B135" s="56"/>
      <c r="O135" s="54"/>
    </row>
    <row r="136" spans="2:15" s="35" customFormat="1" ht="15" customHeight="1">
      <c r="B136" s="56"/>
      <c r="O136" s="54"/>
    </row>
    <row r="137" spans="2:15" s="35" customFormat="1" ht="15" customHeight="1">
      <c r="B137" s="56"/>
      <c r="O137" s="54"/>
    </row>
    <row r="138" spans="2:15" s="35" customFormat="1" ht="15" customHeight="1">
      <c r="B138" s="56"/>
      <c r="O138" s="54"/>
    </row>
    <row r="139" spans="2:15" s="35" customFormat="1" ht="15" customHeight="1">
      <c r="B139" s="56"/>
      <c r="O139" s="54"/>
    </row>
    <row r="140" spans="2:15" s="35" customFormat="1" ht="15" customHeight="1">
      <c r="B140" s="56"/>
      <c r="O140" s="54"/>
    </row>
    <row r="141" spans="2:15" s="35" customFormat="1" ht="15" customHeight="1">
      <c r="B141" s="56"/>
      <c r="O141" s="54"/>
    </row>
    <row r="142" spans="2:15" s="35" customFormat="1" ht="15" customHeight="1">
      <c r="B142" s="56"/>
      <c r="O142" s="54"/>
    </row>
    <row r="143" spans="2:15" s="35" customFormat="1" ht="15" customHeight="1">
      <c r="B143" s="56"/>
      <c r="O143" s="54"/>
    </row>
    <row r="144" spans="2:15" s="35" customFormat="1" ht="15" customHeight="1">
      <c r="B144" s="56"/>
      <c r="O144" s="54"/>
    </row>
    <row r="145" spans="2:15" s="35" customFormat="1" ht="15" customHeight="1">
      <c r="B145" s="56"/>
      <c r="O145" s="54"/>
    </row>
    <row r="146" spans="2:15" s="35" customFormat="1" ht="15" customHeight="1">
      <c r="B146" s="56"/>
      <c r="O146" s="54"/>
    </row>
    <row r="147" spans="2:15" s="35" customFormat="1" ht="15" customHeight="1">
      <c r="B147" s="56"/>
      <c r="O147" s="54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selection activeCell="F20" sqref="F20"/>
    </sheetView>
  </sheetViews>
  <sheetFormatPr defaultColWidth="11.421875" defaultRowHeight="12.75"/>
  <cols>
    <col min="1" max="1" width="10.140625" style="1" customWidth="1"/>
    <col min="2" max="2" width="55.140625" style="1" customWidth="1"/>
    <col min="3" max="3" width="6.57421875" style="1" customWidth="1"/>
    <col min="4" max="4" width="4.140625" style="1" customWidth="1"/>
    <col min="5" max="5" width="10.140625" style="1" customWidth="1"/>
    <col min="6" max="6" width="26.00390625" style="1" customWidth="1"/>
    <col min="7" max="7" width="7.8515625" style="1" customWidth="1"/>
    <col min="8" max="16384" width="11.421875" style="1" customWidth="1"/>
  </cols>
  <sheetData>
    <row r="1" spans="2:7" s="62" customFormat="1" ht="18.75" customHeight="1">
      <c r="B1" s="63" t="s">
        <v>50</v>
      </c>
      <c r="C1"/>
      <c r="G1" s="63"/>
    </row>
    <row r="2" ht="13.5" customHeight="1"/>
    <row r="3" spans="1:3" ht="15">
      <c r="A3" s="80" t="s">
        <v>23</v>
      </c>
      <c r="B3" s="81" t="s">
        <v>1</v>
      </c>
      <c r="C3" s="82"/>
    </row>
    <row r="4" spans="1:6" ht="17.25" customHeight="1">
      <c r="A4" s="64">
        <v>1</v>
      </c>
      <c r="B4" s="83" t="s">
        <v>33</v>
      </c>
      <c r="C4" s="84"/>
      <c r="F4"/>
    </row>
    <row r="5" spans="1:6" ht="17.25" customHeight="1">
      <c r="A5" s="64">
        <v>2</v>
      </c>
      <c r="B5" s="65" t="s">
        <v>24</v>
      </c>
      <c r="C5" s="85"/>
      <c r="F5"/>
    </row>
    <row r="6" spans="1:6" ht="17.25" customHeight="1">
      <c r="A6" s="64">
        <v>3</v>
      </c>
      <c r="B6" s="65" t="s">
        <v>31</v>
      </c>
      <c r="C6" s="85"/>
      <c r="F6"/>
    </row>
    <row r="7" spans="1:6" ht="17.25" customHeight="1">
      <c r="A7" s="64">
        <v>4</v>
      </c>
      <c r="B7" s="65" t="s">
        <v>39</v>
      </c>
      <c r="C7" s="85"/>
      <c r="F7"/>
    </row>
    <row r="8" spans="1:6" ht="17.25" customHeight="1">
      <c r="A8" s="64">
        <v>5</v>
      </c>
      <c r="B8" s="65" t="s">
        <v>26</v>
      </c>
      <c r="C8" s="85"/>
      <c r="F8"/>
    </row>
    <row r="9" spans="1:6" ht="17.25" customHeight="1">
      <c r="A9" s="64">
        <v>6</v>
      </c>
      <c r="B9" s="65" t="s">
        <v>37</v>
      </c>
      <c r="C9" s="85"/>
      <c r="F9"/>
    </row>
    <row r="10" spans="1:6" ht="17.25" customHeight="1">
      <c r="A10" s="64">
        <v>7</v>
      </c>
      <c r="B10" s="65" t="s">
        <v>43</v>
      </c>
      <c r="C10" s="85"/>
      <c r="F10"/>
    </row>
    <row r="11" spans="1:6" ht="17.25" customHeight="1">
      <c r="A11" s="64">
        <v>8</v>
      </c>
      <c r="B11" s="65" t="s">
        <v>30</v>
      </c>
      <c r="C11" s="85"/>
      <c r="F11"/>
    </row>
    <row r="12" spans="1:6" ht="17.25" customHeight="1">
      <c r="A12" s="64">
        <v>9</v>
      </c>
      <c r="B12" s="65" t="s">
        <v>36</v>
      </c>
      <c r="C12" s="85"/>
      <c r="F12"/>
    </row>
    <row r="13" spans="1:6" ht="17.25" customHeight="1">
      <c r="A13" s="64">
        <v>10</v>
      </c>
      <c r="B13" s="65" t="s">
        <v>32</v>
      </c>
      <c r="C13" s="85"/>
      <c r="F13"/>
    </row>
    <row r="14" spans="1:6" ht="17.25" customHeight="1">
      <c r="A14" s="64">
        <v>11</v>
      </c>
      <c r="B14" s="65" t="s">
        <v>29</v>
      </c>
      <c r="C14" s="85"/>
      <c r="F14"/>
    </row>
    <row r="15" spans="1:6" ht="17.25" customHeight="1">
      <c r="A15" s="64">
        <v>12</v>
      </c>
      <c r="B15" s="65" t="s">
        <v>27</v>
      </c>
      <c r="C15" s="85"/>
      <c r="F15"/>
    </row>
    <row r="16" spans="1:6" ht="17.25" customHeight="1">
      <c r="A16" s="64">
        <v>13</v>
      </c>
      <c r="B16" s="65" t="s">
        <v>25</v>
      </c>
      <c r="C16" s="85"/>
      <c r="F16"/>
    </row>
    <row r="17" spans="1:6" ht="17.25" customHeight="1">
      <c r="A17" s="64">
        <v>14</v>
      </c>
      <c r="B17" s="65" t="s">
        <v>34</v>
      </c>
      <c r="C17" s="85"/>
      <c r="F17"/>
    </row>
    <row r="18" spans="1:6" ht="17.25" customHeight="1">
      <c r="A18" s="64">
        <v>15</v>
      </c>
      <c r="B18" s="65" t="s">
        <v>35</v>
      </c>
      <c r="C18" s="85"/>
      <c r="F18"/>
    </row>
    <row r="19" spans="1:6" ht="17.25" customHeight="1">
      <c r="A19" s="64">
        <v>16</v>
      </c>
      <c r="B19" s="65" t="s">
        <v>28</v>
      </c>
      <c r="C19" s="85"/>
      <c r="F19"/>
    </row>
    <row r="20" spans="1:6" ht="17.25" customHeight="1">
      <c r="A20" s="64">
        <v>18</v>
      </c>
      <c r="B20" s="65" t="s">
        <v>45</v>
      </c>
      <c r="C20" s="85"/>
      <c r="F20"/>
    </row>
    <row r="21" spans="1:6" ht="17.25" customHeight="1">
      <c r="A21" s="64">
        <v>19</v>
      </c>
      <c r="B21" s="65" t="s">
        <v>46</v>
      </c>
      <c r="C21" s="85"/>
      <c r="F21"/>
    </row>
    <row r="22" spans="1:6" ht="17.25" customHeight="1">
      <c r="A22" s="64">
        <v>20</v>
      </c>
      <c r="B22" s="65" t="s">
        <v>53</v>
      </c>
      <c r="C22" s="85"/>
      <c r="F22"/>
    </row>
    <row r="23" spans="1:6" ht="17.25" customHeight="1">
      <c r="A23" s="64">
        <v>21</v>
      </c>
      <c r="B23" s="65" t="s">
        <v>48</v>
      </c>
      <c r="C23" s="85"/>
      <c r="F23"/>
    </row>
    <row r="24" spans="1:6" ht="17.25" customHeight="1">
      <c r="A24" s="64">
        <v>22</v>
      </c>
      <c r="B24" s="65" t="s">
        <v>40</v>
      </c>
      <c r="C24" s="85"/>
      <c r="F24"/>
    </row>
    <row r="25" spans="1:6" ht="17.25" customHeight="1">
      <c r="A25" s="64">
        <v>23</v>
      </c>
      <c r="B25" s="65" t="s">
        <v>54</v>
      </c>
      <c r="C25" s="85"/>
      <c r="F25"/>
    </row>
    <row r="26" spans="1:6" ht="17.25" customHeight="1">
      <c r="A26" s="64">
        <v>24</v>
      </c>
      <c r="B26" s="65" t="s">
        <v>38</v>
      </c>
      <c r="C26" s="85"/>
      <c r="F26"/>
    </row>
    <row r="27" spans="1:6" ht="17.25" customHeight="1">
      <c r="A27" s="64">
        <v>25</v>
      </c>
      <c r="B27" s="65" t="s">
        <v>49</v>
      </c>
      <c r="C27" s="85"/>
      <c r="F27"/>
    </row>
    <row r="28" spans="1:6" ht="17.25" customHeight="1">
      <c r="A28" s="64">
        <v>27</v>
      </c>
      <c r="B28" s="65" t="s">
        <v>47</v>
      </c>
      <c r="C28" s="85"/>
      <c r="F28"/>
    </row>
    <row r="29" spans="1:6" ht="17.25" customHeight="1">
      <c r="A29" s="64">
        <v>28</v>
      </c>
      <c r="B29" s="65" t="s">
        <v>44</v>
      </c>
      <c r="C29" s="85"/>
      <c r="F29"/>
    </row>
    <row r="30" spans="1:6" ht="17.25" customHeight="1">
      <c r="A30" s="64">
        <v>29</v>
      </c>
      <c r="B30" s="65" t="s">
        <v>41</v>
      </c>
      <c r="C30" s="85"/>
      <c r="F30"/>
    </row>
    <row r="31" spans="1:6" ht="17.25" customHeight="1">
      <c r="A31" s="64">
        <v>30</v>
      </c>
      <c r="B31" s="65" t="s">
        <v>42</v>
      </c>
      <c r="C31" s="85"/>
      <c r="F31"/>
    </row>
    <row r="32" spans="1:6" ht="17.25" customHeight="1">
      <c r="A32" s="64">
        <v>31</v>
      </c>
      <c r="B32" s="65" t="s">
        <v>51</v>
      </c>
      <c r="C32" s="85"/>
      <c r="F32"/>
    </row>
    <row r="33" spans="1:6" ht="17.25" customHeight="1">
      <c r="A33" s="64">
        <v>32</v>
      </c>
      <c r="B33" s="65" t="s">
        <v>52</v>
      </c>
      <c r="C33" s="85"/>
      <c r="F33"/>
    </row>
    <row r="34" spans="1:6" ht="17.25" customHeight="1">
      <c r="A34" s="64">
        <v>33</v>
      </c>
      <c r="B34" s="65" t="s">
        <v>55</v>
      </c>
      <c r="C34" s="85"/>
      <c r="F34"/>
    </row>
    <row r="35" spans="1:6" ht="17.25" customHeight="1">
      <c r="A35" s="64">
        <v>34</v>
      </c>
      <c r="B35" s="65" t="s">
        <v>56</v>
      </c>
      <c r="C35" s="85"/>
      <c r="F35"/>
    </row>
    <row r="36" spans="1:6" ht="17.25" customHeight="1">
      <c r="A36" s="64">
        <v>35</v>
      </c>
      <c r="B36" s="65" t="s">
        <v>57</v>
      </c>
      <c r="C36" s="85"/>
      <c r="F36"/>
    </row>
    <row r="37" spans="1:6" ht="17.25" customHeight="1">
      <c r="A37" s="64">
        <v>36</v>
      </c>
      <c r="B37" s="65" t="s">
        <v>58</v>
      </c>
      <c r="C37" s="85"/>
      <c r="F37"/>
    </row>
    <row r="38" spans="1:6" ht="17.25" customHeight="1">
      <c r="A38" s="64">
        <v>37</v>
      </c>
      <c r="B38" s="65" t="s">
        <v>59</v>
      </c>
      <c r="C38" s="85"/>
      <c r="F38"/>
    </row>
    <row r="39" spans="1:6" ht="17.25" customHeight="1">
      <c r="A39" s="64"/>
      <c r="B39" s="65"/>
      <c r="C39" s="85"/>
      <c r="F39"/>
    </row>
    <row r="40" spans="1:6" ht="17.25" customHeight="1">
      <c r="A40" s="64"/>
      <c r="B40" s="65"/>
      <c r="C40" s="85"/>
      <c r="F40"/>
    </row>
    <row r="41" spans="1:6" ht="17.25" customHeight="1">
      <c r="A41" s="64"/>
      <c r="B41" s="65"/>
      <c r="C41" s="85"/>
      <c r="F41"/>
    </row>
    <row r="42" spans="1:6" ht="17.25" customHeight="1">
      <c r="A42" s="64"/>
      <c r="B42" s="65"/>
      <c r="C42" s="85"/>
      <c r="F42"/>
    </row>
    <row r="43" spans="1:6" ht="17.25" customHeight="1">
      <c r="A43" s="64"/>
      <c r="B43" s="65"/>
      <c r="C43" s="85"/>
      <c r="F43"/>
    </row>
    <row r="44" spans="1:6" ht="17.25" customHeight="1">
      <c r="A44" s="64"/>
      <c r="B44" s="65"/>
      <c r="C44" s="85"/>
      <c r="F44"/>
    </row>
    <row r="45" spans="1:6" ht="17.25" customHeight="1">
      <c r="A45" s="64"/>
      <c r="B45" s="65"/>
      <c r="C45" s="85"/>
      <c r="F45"/>
    </row>
    <row r="46" spans="1:6" ht="17.25" customHeight="1">
      <c r="A46" s="64"/>
      <c r="B46" s="65"/>
      <c r="C46" s="85"/>
      <c r="F46"/>
    </row>
    <row r="47" spans="1:6" ht="17.25" customHeight="1">
      <c r="A47" s="64"/>
      <c r="B47" s="65"/>
      <c r="C47" s="85"/>
      <c r="F47"/>
    </row>
    <row r="48" spans="1:6" ht="17.25" customHeight="1">
      <c r="A48" s="64"/>
      <c r="B48" s="65"/>
      <c r="C48" s="85"/>
      <c r="F48"/>
    </row>
    <row r="49" spans="1:6" ht="17.25" customHeight="1">
      <c r="A49" s="64"/>
      <c r="B49" s="65"/>
      <c r="C49" s="85"/>
      <c r="F49"/>
    </row>
    <row r="50" spans="1:6" ht="17.25" customHeight="1">
      <c r="A50" s="64"/>
      <c r="B50" s="65"/>
      <c r="C50" s="85"/>
      <c r="F50"/>
    </row>
    <row r="51" spans="1:6" ht="17.25" customHeight="1">
      <c r="A51" s="64"/>
      <c r="B51" s="65"/>
      <c r="C51" s="85"/>
      <c r="F51"/>
    </row>
    <row r="52" spans="1:6" ht="17.25" customHeight="1">
      <c r="A52" s="64"/>
      <c r="B52" s="65"/>
      <c r="C52" s="85"/>
      <c r="F52"/>
    </row>
    <row r="53" spans="1:6" ht="17.25" customHeight="1">
      <c r="A53" s="64"/>
      <c r="B53" s="65"/>
      <c r="C53" s="85"/>
      <c r="F53"/>
    </row>
  </sheetData>
  <sheetProtection selectLockedCells="1" selectUnlockedCells="1"/>
  <printOptions/>
  <pageMargins left="0.7875" right="0.1798611111111111" top="0.45" bottom="0.5298611111111111" header="0.5118055555555555" footer="0.2798611111111111"/>
  <pageSetup horizontalDpi="300" verticalDpi="3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>Paul Richter</cp:lastModifiedBy>
  <cp:lastPrinted>2015-07-31T11:39:28Z</cp:lastPrinted>
  <dcterms:created xsi:type="dcterms:W3CDTF">2013-08-04T11:39:50Z</dcterms:created>
  <dcterms:modified xsi:type="dcterms:W3CDTF">2015-08-02T21:23:35Z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