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'Durchgangszeiten'!$A$1:$L$28</definedName>
    <definedName name="_xlnm.Print_Area" localSheetId="0">'Ergebnis'!$A$1:$I$32</definedName>
    <definedName name="_xlnm.Print_Titles" localSheetId="4">'Startnummernliste'!$1:$3</definedName>
    <definedName name="_xlnm_Print_Area" localSheetId="0">'Ergebnis'!$A$1:$I$32</definedName>
    <definedName name="_xlnm_Print_Area" localSheetId="1">'Durchgangszeiten'!$A$1:$L$28</definedName>
    <definedName name="_xlnm_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<sst xmlns="http://schemas.openxmlformats.org/spreadsheetml/2006/main" count="56" uniqueCount="45">
  <si>
    <t xml:space="preserve">22. FREE EAGLE Thayatal Man </t>
  </si>
  <si>
    <t>Drosendorf an der Thaya, 5.8.2023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</si>
  <si>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</si>
  <si>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</si>
  <si>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</si>
  <si>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</si>
  <si>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</si>
  <si>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</si>
  <si>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</si>
  <si>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Anmerkung:</t>
  </si>
  <si>
    <t>Stephan P. = Stephan „Steph“ Pavek</t>
  </si>
  <si>
    <t>Michl K. = Michael „RAA Michl“ Kaufmann</t>
  </si>
  <si>
    <t>Kurt K. = Kurt „Moretti“ Körner</t>
  </si>
  <si>
    <t>Zeitnehmer: Sascha</t>
  </si>
  <si>
    <t>Auswertung: Paolo &amp; WadlJürgen</t>
  </si>
  <si>
    <t>© www.free-eagle.at</t>
  </si>
  <si>
    <t>Stand: 5.8.2023</t>
  </si>
  <si>
    <t>Wetter: permanent leichter Regen, Wassertemperatur 20°C, Luft 18°C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</si>
  <si>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</si>
  <si>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</si>
  <si>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</si>
  <si>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</si>
  <si>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</si>
  <si>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</si>
  <si>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</si>
  <si>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</si>
  <si>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</si>
  <si>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</si>
  <si>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</si>
  <si>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</si>
  <si>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</si>
  <si>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</si>
  <si>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</si>
  <si>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</si>
  <si>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 Man 2023</t>
  </si>
  <si>
    <t>St.Nr</t>
  </si>
  <si>
    <t>Jürgen Haiderer</t>
  </si>
  <si>
    <t>Alexander Hartenstein</t>
  </si>
  <si>
    <t>Harald Kaufmann</t>
  </si>
  <si>
    <t>Paul Richter</t>
  </si>
  <si>
    <t>Jürgen Grubeck</t>
  </si>
  <si>
    <t>Thomas Gössl</t>
  </si>
  <si>
    <t>Stephan P.-Michl K.-Michl K.</t>
  </si>
  <si>
    <t>Stephan P.-Michl K.-Stephan P.</t>
  </si>
  <si>
    <t>Thomas Gössl-Kurt K.-Kurt K.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</si>
</sst>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7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70" fontId="0" fillId="0" borderId="2" xfId="0" applyNumberFormat="1" applyBorder="1" applyAlignment="1">
      <alignment horizontal="left"/>
    </xf>
    <xf numFmtId="164" fontId="0" fillId="0" borderId="0" xfId="0" applyAlignment="1">
      <alignment horizont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71" fontId="0" fillId="2" borderId="6" xfId="0" applyNumberFormat="1" applyFill="1" applyBorder="1" applyAlignment="1">
      <alignment/>
    </xf>
    <xf numFmtId="166" fontId="0" fillId="2" borderId="7" xfId="0" applyNumberFormat="1" applyFill="1" applyBorder="1" applyAlignment="1">
      <alignment horizontal="center"/>
    </xf>
    <xf numFmtId="168" fontId="0" fillId="2" borderId="7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3" borderId="4" xfId="0" applyFont="1" applyFill="1" applyBorder="1" applyAlignment="1">
      <alignment/>
    </xf>
    <xf numFmtId="164" fontId="4" fillId="3" borderId="4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72" fontId="0" fillId="2" borderId="12" xfId="0" applyNumberForma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0" fillId="0" borderId="13" xfId="0" applyBorder="1" applyAlignment="1">
      <alignment/>
    </xf>
    <xf numFmtId="164" fontId="0" fillId="0" borderId="9" xfId="0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8" xfId="0" applyFont="1" applyBorder="1" applyAlignment="1">
      <alignment horizontal="center"/>
    </xf>
    <xf numFmtId="164" fontId="1" fillId="0" borderId="19" xfId="0" applyFont="1" applyFill="1" applyBorder="1" applyAlignment="1">
      <alignment/>
    </xf>
    <xf numFmtId="164" fontId="1" fillId="0" borderId="20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21" xfId="0" applyFont="1" applyFill="1" applyBorder="1" applyAlignment="1">
      <alignment/>
    </xf>
    <xf numFmtId="164" fontId="1" fillId="0" borderId="20" xfId="0" applyFont="1" applyBorder="1" applyAlignment="1">
      <alignment horizontal="center"/>
    </xf>
    <xf numFmtId="164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5" zoomScaleNormal="85" workbookViewId="0" topLeftCell="A1">
      <selection activeCell="A1" sqref="A1"/>
    </sheetView>
  </sheetViews>
  <sheetFormatPr defaultColWidth="10.28125" defaultRowHeight="12.75"/>
  <cols>
    <col min="1" max="1" width="6.851562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2" customWidth="1"/>
    <col min="12" max="12" width="4.00390625" style="2" customWidth="1"/>
    <col min="13" max="13" width="7.7109375" style="2" customWidth="1"/>
    <col min="14" max="14" width="8.7109375" style="2" customWidth="1"/>
    <col min="15" max="15" width="16.00390625" style="2" customWidth="1"/>
    <col min="16" max="16" width="13.140625" style="2" customWidth="1"/>
    <col min="17" max="17" width="11.140625" style="2" customWidth="1"/>
    <col min="18" max="18" width="7.57421875" style="2" customWidth="1"/>
    <col min="19" max="19" width="9.421875" style="2" customWidth="1"/>
    <col min="20" max="21" width="11.00390625" style="2" customWidth="1"/>
    <col min="22" max="16384" width="11.4218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7" t="s">
        <v>6</v>
      </c>
      <c r="E6" s="7"/>
      <c r="F6" s="7" t="s">
        <v>7</v>
      </c>
      <c r="G6" s="7"/>
      <c r="H6" s="7" t="s">
        <v>8</v>
      </c>
      <c r="I6" s="7"/>
      <c r="J6" s="1"/>
      <c r="R6" s="1"/>
      <c r="S6" s="1"/>
      <c r="T6" s="1"/>
      <c r="U6" s="1"/>
    </row>
    <row r="7" spans="1:21" ht="25.5" customHeight="1">
      <c r="A7" s="8">
        <f aca="true" t="shared" si="0" ref="A7:A15">RANK(C7,C$7:C$36,1)</f>
        <v>1</v>
      </c>
      <c r="B7" s="1">
        <f>'Durchgangszeiten(Eingabe)'!A6</f>
        <v>0</v>
      </c>
      <c r="C7" s="9">
        <f>'Durchgangszeiten(Eingabe)'!N6</f>
        <v>0.04565972222222222</v>
      </c>
      <c r="D7" s="10">
        <f>'Durchgangszeiten(Eingabe)'!D6</f>
        <v>0.005960648148148148</v>
      </c>
      <c r="E7" s="8">
        <f aca="true" t="shared" si="1" ref="E7:E15">RANK(D7,D$7:D$36,1)</f>
        <v>1</v>
      </c>
      <c r="F7" s="11">
        <f>'Durchgangszeiten(Eingabe)'!H6-'Durchgangszeiten(Eingabe)'!F6</f>
        <v>0.024050925925925924</v>
      </c>
      <c r="G7" s="8">
        <f aca="true" t="shared" si="2" ref="G7:G15">RANK(F7,F$7:F$36,1)</f>
        <v>1</v>
      </c>
      <c r="H7" s="10">
        <f>'Durchgangszeiten(Eingabe)'!L6-'Durchgangszeiten(Eingabe)'!J6</f>
        <v>0.014062499999999999</v>
      </c>
      <c r="I7" s="8">
        <f aca="true" t="shared" si="3" ref="I7:I15">RANK(H7,H$7:H$36,1)</f>
        <v>1</v>
      </c>
      <c r="R7" s="1"/>
      <c r="S7" s="1"/>
      <c r="T7" s="1"/>
      <c r="U7" s="1"/>
    </row>
    <row r="8" spans="1:9" ht="25.5" customHeight="1">
      <c r="A8" s="8">
        <f t="shared" si="0"/>
        <v>2</v>
      </c>
      <c r="B8" s="1">
        <f>'Durchgangszeiten(Eingabe)'!A12</f>
        <v>0</v>
      </c>
      <c r="C8" s="9">
        <f>'Durchgangszeiten(Eingabe)'!N12</f>
        <v>0.04960648148148148</v>
      </c>
      <c r="D8" s="10">
        <f>'Durchgangszeiten(Eingabe)'!D12</f>
        <v>0.007928240740740741</v>
      </c>
      <c r="E8" s="8">
        <f t="shared" si="1"/>
        <v>6</v>
      </c>
      <c r="F8" s="11">
        <f>'Durchgangszeiten(Eingabe)'!H12-'Durchgangszeiten(Eingabe)'!F12</f>
        <v>0.024722222222222222</v>
      </c>
      <c r="G8" s="8">
        <f t="shared" si="2"/>
        <v>3</v>
      </c>
      <c r="H8" s="10">
        <f>'Durchgangszeiten(Eingabe)'!L12-'Durchgangszeiten(Eingabe)'!J12</f>
        <v>0.016331018518518516</v>
      </c>
      <c r="I8" s="8">
        <f t="shared" si="3"/>
        <v>4</v>
      </c>
    </row>
    <row r="9" spans="1:9" ht="25.5" customHeight="1">
      <c r="A9" s="8">
        <f t="shared" si="0"/>
        <v>3</v>
      </c>
      <c r="B9" s="1">
        <f>'Durchgangszeiten(Eingabe)'!A5</f>
        <v>0</v>
      </c>
      <c r="C9" s="9">
        <f>'Durchgangszeiten(Eingabe)'!N5</f>
        <v>0.05049768518518519</v>
      </c>
      <c r="D9" s="10">
        <f>'Durchgangszeiten(Eingabe)'!D5</f>
        <v>0.007083333333333333</v>
      </c>
      <c r="E9" s="8">
        <f t="shared" si="1"/>
        <v>2</v>
      </c>
      <c r="F9" s="11">
        <f>'Durchgangszeiten(Eingabe)'!H5-'Durchgangszeiten(Eingabe)'!F5</f>
        <v>0.024143518518518516</v>
      </c>
      <c r="G9" s="8">
        <f t="shared" si="2"/>
        <v>2</v>
      </c>
      <c r="H9" s="10">
        <f>'Durchgangszeiten(Eingabe)'!L5-'Durchgangszeiten(Eingabe)'!J5</f>
        <v>0.016875</v>
      </c>
      <c r="I9" s="8">
        <f t="shared" si="3"/>
        <v>5</v>
      </c>
    </row>
    <row r="10" spans="1:9" ht="25.5" customHeight="1">
      <c r="A10" s="8">
        <f t="shared" si="0"/>
        <v>4</v>
      </c>
      <c r="B10" s="1">
        <f>'Durchgangszeiten(Eingabe)'!A11</f>
        <v>0</v>
      </c>
      <c r="C10" s="9">
        <f>'Durchgangszeiten(Eingabe)'!N11</f>
        <v>0.051527777777777777</v>
      </c>
      <c r="D10" s="10">
        <f>'Durchgangszeiten(Eingabe)'!D11</f>
        <v>0.007928240740740741</v>
      </c>
      <c r="E10" s="8">
        <f t="shared" si="1"/>
        <v>6</v>
      </c>
      <c r="F10" s="11">
        <f>'Durchgangszeiten(Eingabe)'!H11-'Durchgangszeiten(Eingabe)'!F11</f>
        <v>0.024722222222222222</v>
      </c>
      <c r="G10" s="8">
        <f t="shared" si="2"/>
        <v>3</v>
      </c>
      <c r="H10" s="10">
        <f>'Durchgangszeiten(Eingabe)'!L11-'Durchgangszeiten(Eingabe)'!J11</f>
        <v>0.01773148148148148</v>
      </c>
      <c r="I10" s="8">
        <f t="shared" si="3"/>
        <v>7</v>
      </c>
    </row>
    <row r="11" spans="1:9" ht="25.5" customHeight="1">
      <c r="A11" s="8">
        <f t="shared" si="0"/>
        <v>5</v>
      </c>
      <c r="B11" s="1">
        <f>'Durchgangszeiten(Eingabe)'!A13</f>
        <v>0</v>
      </c>
      <c r="C11" s="9">
        <f>'Durchgangszeiten(Eingabe)'!N13</f>
        <v>0.05157407407407407</v>
      </c>
      <c r="D11" s="10">
        <f>'Durchgangszeiten(Eingabe)'!D13</f>
        <v>0.008587962962962962</v>
      </c>
      <c r="E11" s="8">
        <f t="shared" si="1"/>
        <v>8</v>
      </c>
      <c r="F11" s="11">
        <f>'Durchgangszeiten(Eingabe)'!H13-'Durchgangszeiten(Eingabe)'!F13</f>
        <v>0.026539351851851852</v>
      </c>
      <c r="G11" s="8">
        <f t="shared" si="2"/>
        <v>6</v>
      </c>
      <c r="H11" s="10">
        <f>'Durchgangszeiten(Eingabe)'!L13-'Durchgangszeiten(Eingabe)'!J13</f>
        <v>0.014699074074074073</v>
      </c>
      <c r="I11" s="8">
        <f t="shared" si="3"/>
        <v>2</v>
      </c>
    </row>
    <row r="12" spans="1:9" ht="25.5" customHeight="1">
      <c r="A12" s="8">
        <f t="shared" si="0"/>
        <v>6</v>
      </c>
      <c r="B12" s="1">
        <f>'Durchgangszeiten(Eingabe)'!A9</f>
        <v>0</v>
      </c>
      <c r="C12" s="9">
        <f>'Durchgangszeiten(Eingabe)'!N9</f>
        <v>0.053043981481481484</v>
      </c>
      <c r="D12" s="10">
        <f>'Durchgangszeiten(Eingabe)'!D9</f>
        <v>0.00787037037037037</v>
      </c>
      <c r="E12" s="8">
        <f t="shared" si="1"/>
        <v>5</v>
      </c>
      <c r="F12" s="11">
        <f>'Durchgangszeiten(Eingabe)'!H9-'Durchgangszeiten(Eingabe)'!F9</f>
        <v>0.0259375</v>
      </c>
      <c r="G12" s="8">
        <f t="shared" si="2"/>
        <v>5</v>
      </c>
      <c r="H12" s="10">
        <f>'Durchgangszeiten(Eingabe)'!L9-'Durchgangszeiten(Eingabe)'!J9</f>
        <v>0.01752314814814815</v>
      </c>
      <c r="I12" s="8">
        <f t="shared" si="3"/>
        <v>6</v>
      </c>
    </row>
    <row r="13" spans="1:21" ht="25.5" customHeight="1">
      <c r="A13" s="8">
        <f t="shared" si="0"/>
        <v>7</v>
      </c>
      <c r="B13" s="1">
        <f>'Durchgangszeiten(Eingabe)'!A8</f>
        <v>0</v>
      </c>
      <c r="C13" s="9">
        <f>'Durchgangszeiten(Eingabe)'!N8</f>
        <v>0.05511574074074074</v>
      </c>
      <c r="D13" s="10">
        <f>'Durchgangszeiten(Eingabe)'!D8</f>
        <v>0.007245370370370371</v>
      </c>
      <c r="E13" s="8">
        <f t="shared" si="1"/>
        <v>3</v>
      </c>
      <c r="F13" s="11">
        <f>'Durchgangszeiten(Eingabe)'!H8-'Durchgangszeiten(Eingabe)'!F8</f>
        <v>0.028935185185185185</v>
      </c>
      <c r="G13" s="8">
        <f t="shared" si="2"/>
        <v>8</v>
      </c>
      <c r="H13" s="10">
        <f>'Durchgangszeiten(Eingabe)'!L8-'Durchgangszeiten(Eingabe)'!J8</f>
        <v>0.016192129629629633</v>
      </c>
      <c r="I13" s="8">
        <f t="shared" si="3"/>
        <v>3</v>
      </c>
      <c r="R13" s="1"/>
      <c r="S13" s="1"/>
      <c r="T13" s="1"/>
      <c r="U13" s="1"/>
    </row>
    <row r="14" spans="1:9" ht="25.5" customHeight="1">
      <c r="A14" s="8">
        <f t="shared" si="0"/>
        <v>8</v>
      </c>
      <c r="B14" s="1">
        <f>'Durchgangszeiten(Eingabe)'!A7</f>
        <v>0</v>
      </c>
      <c r="C14" s="9">
        <f>'Durchgangszeiten(Eingabe)'!N7</f>
        <v>0.05545138888888889</v>
      </c>
      <c r="D14" s="10">
        <f>'Durchgangszeiten(Eingabe)'!D7</f>
        <v>0.00730324074074074</v>
      </c>
      <c r="E14" s="8">
        <f t="shared" si="1"/>
        <v>4</v>
      </c>
      <c r="F14" s="11">
        <f>'Durchgangszeiten(Eingabe)'!H7-'Durchgangszeiten(Eingabe)'!F7</f>
        <v>0.02789351851851852</v>
      </c>
      <c r="G14" s="8">
        <f t="shared" si="2"/>
        <v>7</v>
      </c>
      <c r="H14" s="10">
        <f>'Durchgangszeiten(Eingabe)'!L7-'Durchgangszeiten(Eingabe)'!J7</f>
        <v>0.018240740740740745</v>
      </c>
      <c r="I14" s="8">
        <f t="shared" si="3"/>
        <v>8</v>
      </c>
    </row>
    <row r="15" spans="1:9" ht="25.5" customHeight="1">
      <c r="A15" s="8">
        <f t="shared" si="0"/>
        <v>9</v>
      </c>
      <c r="B15" s="1">
        <f>'Durchgangszeiten(Eingabe)'!A10</f>
        <v>0</v>
      </c>
      <c r="C15" s="9">
        <f>'Durchgangszeiten(Eingabe)'!N10</f>
        <v>0.06278935185185185</v>
      </c>
      <c r="D15" s="10">
        <f>'Durchgangszeiten(Eingabe)'!D10</f>
        <v>0.008587962962962962</v>
      </c>
      <c r="E15" s="8">
        <f t="shared" si="1"/>
        <v>8</v>
      </c>
      <c r="F15" s="11">
        <f>'Durchgangszeiten(Eingabe)'!H10-'Durchgangszeiten(Eingabe)'!F10</f>
        <v>0.030324074074074073</v>
      </c>
      <c r="G15" s="8">
        <f t="shared" si="2"/>
        <v>9</v>
      </c>
      <c r="H15" s="10">
        <f>'Durchgangszeiten(Eingabe)'!L10-'Durchgangszeiten(Eingabe)'!J10</f>
        <v>0.020543981481481476</v>
      </c>
      <c r="I15" s="8">
        <f t="shared" si="3"/>
        <v>9</v>
      </c>
    </row>
    <row r="16" spans="1:9" ht="25.5" customHeight="1">
      <c r="A16" s="8"/>
      <c r="C16" s="9"/>
      <c r="D16" s="10"/>
      <c r="E16" s="8"/>
      <c r="F16" s="11"/>
      <c r="G16" s="8"/>
      <c r="H16" s="10"/>
      <c r="I16" s="8"/>
    </row>
    <row r="17" spans="1:21" ht="16.5">
      <c r="A17" s="12" t="s">
        <v>9</v>
      </c>
      <c r="C17" s="9"/>
      <c r="D17" s="10"/>
      <c r="E17" s="8"/>
      <c r="F17" s="11"/>
      <c r="G17" s="8"/>
      <c r="H17" s="10"/>
      <c r="I17" s="8"/>
      <c r="R17" s="1"/>
      <c r="S17" s="1"/>
      <c r="T17" s="1"/>
      <c r="U17" s="1"/>
    </row>
    <row r="18" spans="1:21" ht="16.5">
      <c r="A18" s="12" t="s">
        <v>10</v>
      </c>
      <c r="C18" s="9"/>
      <c r="D18" s="10"/>
      <c r="E18" s="8"/>
      <c r="F18" s="11"/>
      <c r="G18" s="8"/>
      <c r="H18" s="10"/>
      <c r="I18" s="8"/>
      <c r="R18" s="1"/>
      <c r="S18" s="1"/>
      <c r="T18" s="1"/>
      <c r="U18" s="1"/>
    </row>
    <row r="19" spans="1:21" ht="16.5">
      <c r="A19" s="12" t="s">
        <v>11</v>
      </c>
      <c r="C19" s="9"/>
      <c r="D19" s="10"/>
      <c r="E19" s="8"/>
      <c r="F19" s="11"/>
      <c r="G19" s="8"/>
      <c r="H19" s="10"/>
      <c r="I19" s="8"/>
      <c r="R19" s="1"/>
      <c r="S19" s="1"/>
      <c r="T19" s="1"/>
      <c r="U19" s="1"/>
    </row>
    <row r="20" spans="1:21" ht="16.5" customHeight="1">
      <c r="A20" s="12" t="s">
        <v>12</v>
      </c>
      <c r="C20" s="9"/>
      <c r="D20" s="10"/>
      <c r="E20" s="8"/>
      <c r="F20" s="11"/>
      <c r="G20" s="8"/>
      <c r="H20" s="10"/>
      <c r="I20" s="8"/>
      <c r="R20" s="1"/>
      <c r="S20" s="1"/>
      <c r="T20" s="1"/>
      <c r="U20" s="1"/>
    </row>
    <row r="21" spans="1:21" ht="16.5" customHeight="1">
      <c r="A21" s="12"/>
      <c r="C21" s="9"/>
      <c r="D21" s="10"/>
      <c r="E21" s="8"/>
      <c r="F21" s="11"/>
      <c r="G21" s="8"/>
      <c r="H21" s="10"/>
      <c r="I21" s="8"/>
      <c r="R21" s="1"/>
      <c r="S21" s="1"/>
      <c r="T21" s="1"/>
      <c r="U21" s="1"/>
    </row>
    <row r="22" spans="1:21" ht="16.5">
      <c r="A22" s="12" t="s">
        <v>13</v>
      </c>
      <c r="C22" s="9"/>
      <c r="D22" s="10"/>
      <c r="E22" s="8"/>
      <c r="F22" s="11"/>
      <c r="G22" s="8"/>
      <c r="H22" s="10"/>
      <c r="I22" s="8"/>
      <c r="R22" s="1"/>
      <c r="S22" s="1"/>
      <c r="T22" s="1"/>
      <c r="U22" s="1"/>
    </row>
    <row r="23" spans="1:9" ht="16.5">
      <c r="A23" s="12" t="s">
        <v>14</v>
      </c>
      <c r="C23" s="9"/>
      <c r="D23" s="10"/>
      <c r="E23" s="8"/>
      <c r="F23" s="11"/>
      <c r="G23" s="8"/>
      <c r="H23" s="10"/>
      <c r="I23" s="8"/>
    </row>
    <row r="24" spans="1:9" ht="16.5">
      <c r="A24" s="12" t="s">
        <v>15</v>
      </c>
      <c r="C24" s="9"/>
      <c r="D24" s="10"/>
      <c r="E24" s="8"/>
      <c r="F24" s="11"/>
      <c r="G24" s="8"/>
      <c r="H24" s="10"/>
      <c r="I24" s="8"/>
    </row>
    <row r="25" spans="1:9" ht="16.5">
      <c r="A25" s="12" t="s">
        <v>16</v>
      </c>
      <c r="C25" s="9"/>
      <c r="D25" s="10"/>
      <c r="E25" s="8"/>
      <c r="F25" s="11"/>
      <c r="G25" s="8"/>
      <c r="H25" s="10"/>
      <c r="I25" s="8"/>
    </row>
    <row r="27" ht="15">
      <c r="A27" s="1" t="s">
        <v>17</v>
      </c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5" zoomScaleNormal="85" workbookViewId="0" topLeftCell="A1">
      <selection activeCell="A18" sqref="A18"/>
    </sheetView>
  </sheetViews>
  <sheetFormatPr defaultColWidth="10.28125" defaultRowHeight="12.75"/>
  <cols>
    <col min="1" max="1" width="26.8515625" style="1" customWidth="1"/>
    <col min="2" max="2" width="8.7109375" style="13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6384" width="11.421875" style="1" customWidth="1"/>
  </cols>
  <sheetData>
    <row r="1" spans="1:20" ht="1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4" t="s">
        <v>19</v>
      </c>
      <c r="B3" s="15">
        <v>0</v>
      </c>
      <c r="F3" s="16"/>
      <c r="G3" s="16"/>
      <c r="H3" s="16"/>
      <c r="I3" s="16"/>
      <c r="J3" s="16"/>
      <c r="K3" s="16"/>
      <c r="L3" s="16"/>
      <c r="M3" s="2"/>
      <c r="N3" s="2"/>
      <c r="O3" s="2"/>
      <c r="P3" s="2"/>
      <c r="Q3" s="2"/>
      <c r="R3" s="2"/>
      <c r="S3" s="2"/>
      <c r="T3" s="2"/>
    </row>
    <row r="4" spans="1:14" ht="15" customHeight="1">
      <c r="A4" s="17" t="s">
        <v>20</v>
      </c>
      <c r="B4" s="18" t="s">
        <v>21</v>
      </c>
      <c r="C4" s="18" t="s">
        <v>22</v>
      </c>
      <c r="D4" s="18"/>
      <c r="E4" s="18" t="s">
        <v>23</v>
      </c>
      <c r="F4" s="18"/>
      <c r="G4" s="18" t="s">
        <v>7</v>
      </c>
      <c r="H4" s="18"/>
      <c r="I4" s="18" t="s">
        <v>24</v>
      </c>
      <c r="J4" s="18"/>
      <c r="K4" s="19" t="s">
        <v>25</v>
      </c>
      <c r="L4" s="19"/>
      <c r="M4" s="2"/>
      <c r="N4" s="2"/>
    </row>
    <row r="5" spans="1:14" s="28" customFormat="1" ht="15" customHeight="1">
      <c r="A5" s="20">
        <f>'Durchgangszeiten(Eingabe)'!A6</f>
        <v>0</v>
      </c>
      <c r="B5" s="21">
        <f>'Durchgangszeiten(Eingabe)'!B6</f>
        <v>2</v>
      </c>
      <c r="C5" s="22">
        <f>'Durchgangszeiten(Eingabe)'!C6-'Durchgangszeiten(Eingabe)'!$B$3</f>
        <v>0.005960648148148148</v>
      </c>
      <c r="D5" s="23">
        <f aca="true" t="shared" si="0" ref="D5:D13">RANK(C5,C$5:C$28,1)</f>
        <v>1</v>
      </c>
      <c r="E5" s="22">
        <f>'Durchgangszeiten(Eingabe)'!F6-'Durchgangszeiten(Eingabe)'!$B$3</f>
        <v>0.007233796296296296</v>
      </c>
      <c r="F5" s="23">
        <f aca="true" t="shared" si="1" ref="F5:F13">RANK(E5,E$5:E$28,1)</f>
        <v>1</v>
      </c>
      <c r="G5" s="22">
        <f>'Durchgangszeiten(Eingabe)'!H6-'Durchgangszeiten(Eingabe)'!$B$3</f>
        <v>0.03128472222222222</v>
      </c>
      <c r="H5" s="23">
        <f aca="true" t="shared" si="2" ref="H5:H13">RANK(G5,G$5:G$28,1)</f>
        <v>1</v>
      </c>
      <c r="I5" s="22">
        <f>'Durchgangszeiten(Eingabe)'!J6-'Durchgangszeiten(Eingabe)'!$B$3</f>
        <v>0.03159722222222222</v>
      </c>
      <c r="J5" s="23">
        <f aca="true" t="shared" si="3" ref="J5:J13">RANK(I5,I$5:I$28,1)</f>
        <v>1</v>
      </c>
      <c r="K5" s="24">
        <f>'Durchgangszeiten(Eingabe)'!N6</f>
        <v>0.04565972222222222</v>
      </c>
      <c r="L5" s="25">
        <f aca="true" t="shared" si="4" ref="L5:L13">RANK(K5,K$5:K$28,1)</f>
        <v>1</v>
      </c>
      <c r="M5" s="26"/>
      <c r="N5" s="27"/>
    </row>
    <row r="6" spans="1:14" s="28" customFormat="1" ht="15" customHeight="1">
      <c r="A6" s="20">
        <f>'Durchgangszeiten(Eingabe)'!A12</f>
        <v>0</v>
      </c>
      <c r="B6" s="21">
        <f>'Durchgangszeiten(Eingabe)'!B12</f>
        <v>12</v>
      </c>
      <c r="C6" s="22">
        <f>'Durchgangszeiten(Eingabe)'!C12-'Durchgangszeiten(Eingabe)'!$B$3</f>
        <v>0.007928240740740741</v>
      </c>
      <c r="D6" s="23">
        <f t="shared" si="0"/>
        <v>6</v>
      </c>
      <c r="E6" s="22">
        <f>'Durchgangszeiten(Eingabe)'!F12-'Durchgangszeiten(Eingabe)'!$B$3</f>
        <v>0.008472222222222223</v>
      </c>
      <c r="F6" s="23">
        <f t="shared" si="1"/>
        <v>2</v>
      </c>
      <c r="G6" s="22">
        <f>'Durchgangszeiten(Eingabe)'!H12-'Durchgangszeiten(Eingabe)'!$B$3</f>
        <v>0.03319444444444444</v>
      </c>
      <c r="H6" s="23">
        <f t="shared" si="2"/>
        <v>3</v>
      </c>
      <c r="I6" s="22">
        <f>'Durchgangszeiten(Eingabe)'!J12-'Durchgangszeiten(Eingabe)'!$B$3</f>
        <v>0.033275462962962965</v>
      </c>
      <c r="J6" s="23">
        <f t="shared" si="3"/>
        <v>2</v>
      </c>
      <c r="K6" s="24">
        <f>'Durchgangszeiten(Eingabe)'!N12</f>
        <v>0.04960648148148148</v>
      </c>
      <c r="L6" s="25">
        <f t="shared" si="4"/>
        <v>2</v>
      </c>
      <c r="M6" s="26"/>
      <c r="N6" s="27"/>
    </row>
    <row r="7" spans="1:14" s="28" customFormat="1" ht="15" customHeight="1">
      <c r="A7" s="20">
        <f>'Durchgangszeiten(Eingabe)'!A5</f>
        <v>0</v>
      </c>
      <c r="B7" s="21">
        <f>'Durchgangszeiten(Eingabe)'!B5</f>
        <v>1</v>
      </c>
      <c r="C7" s="22">
        <f>'Durchgangszeiten(Eingabe)'!C5-'Durchgangszeiten(Eingabe)'!$B$3</f>
        <v>0.007083333333333333</v>
      </c>
      <c r="D7" s="23">
        <f t="shared" si="0"/>
        <v>2</v>
      </c>
      <c r="E7" s="22">
        <f>'Durchgangszeiten(Eingabe)'!F5-'Durchgangszeiten(Eingabe)'!$B$3</f>
        <v>0.008877314814814815</v>
      </c>
      <c r="F7" s="23">
        <f t="shared" si="1"/>
        <v>5</v>
      </c>
      <c r="G7" s="22">
        <f>'Durchgangszeiten(Eingabe)'!H5-'Durchgangszeiten(Eingabe)'!$B$3</f>
        <v>0.03302083333333333</v>
      </c>
      <c r="H7" s="23">
        <f t="shared" si="2"/>
        <v>2</v>
      </c>
      <c r="I7" s="22">
        <f>'Durchgangszeiten(Eingabe)'!J5-'Durchgangszeiten(Eingabe)'!$B$3</f>
        <v>0.033622685185185186</v>
      </c>
      <c r="J7" s="23">
        <f t="shared" si="3"/>
        <v>3</v>
      </c>
      <c r="K7" s="24">
        <f>'Durchgangszeiten(Eingabe)'!N5</f>
        <v>0.05049768518518519</v>
      </c>
      <c r="L7" s="25">
        <f t="shared" si="4"/>
        <v>3</v>
      </c>
      <c r="M7" s="26"/>
      <c r="N7" s="27"/>
    </row>
    <row r="8" spans="1:14" s="28" customFormat="1" ht="15" customHeight="1">
      <c r="A8" s="20">
        <f>'Durchgangszeiten(Eingabe)'!A11</f>
        <v>0</v>
      </c>
      <c r="B8" s="21">
        <f>'Durchgangszeiten(Eingabe)'!B11</f>
        <v>7</v>
      </c>
      <c r="C8" s="22">
        <f>'Durchgangszeiten(Eingabe)'!C11-'Durchgangszeiten(Eingabe)'!$B$3</f>
        <v>0.007928240740740741</v>
      </c>
      <c r="D8" s="23">
        <f t="shared" si="0"/>
        <v>6</v>
      </c>
      <c r="E8" s="22">
        <f>'Durchgangszeiten(Eingabe)'!F11-'Durchgangszeiten(Eingabe)'!$B$3</f>
        <v>0.008472222222222223</v>
      </c>
      <c r="F8" s="23">
        <f t="shared" si="1"/>
        <v>2</v>
      </c>
      <c r="G8" s="22">
        <f>'Durchgangszeiten(Eingabe)'!H11-'Durchgangszeiten(Eingabe)'!$B$3</f>
        <v>0.03319444444444444</v>
      </c>
      <c r="H8" s="23">
        <f t="shared" si="2"/>
        <v>3</v>
      </c>
      <c r="I8" s="22">
        <f>'Durchgangszeiten(Eingabe)'!J11-'Durchgangszeiten(Eingabe)'!$B$3</f>
        <v>0.033796296296296297</v>
      </c>
      <c r="J8" s="23">
        <f t="shared" si="3"/>
        <v>4</v>
      </c>
      <c r="K8" s="24">
        <f>'Durchgangszeiten(Eingabe)'!N11</f>
        <v>0.051527777777777777</v>
      </c>
      <c r="L8" s="25">
        <f t="shared" si="4"/>
        <v>4</v>
      </c>
      <c r="M8" s="26"/>
      <c r="N8" s="1"/>
    </row>
    <row r="9" spans="1:14" s="28" customFormat="1" ht="15" customHeight="1">
      <c r="A9" s="20">
        <f>'Durchgangszeiten(Eingabe)'!A13</f>
        <v>0</v>
      </c>
      <c r="B9" s="21">
        <f>'Durchgangszeiten(Eingabe)'!B13</f>
        <v>9</v>
      </c>
      <c r="C9" s="22">
        <f>'Durchgangszeiten(Eingabe)'!C13-'Durchgangszeiten(Eingabe)'!$B$3</f>
        <v>0.008587962962962962</v>
      </c>
      <c r="D9" s="23">
        <f t="shared" si="0"/>
        <v>8</v>
      </c>
      <c r="E9" s="22">
        <f>'Durchgangszeiten(Eingabe)'!F13-'Durchgangszeiten(Eingabe)'!$B$3</f>
        <v>0.00962962962962963</v>
      </c>
      <c r="F9" s="23">
        <f t="shared" si="1"/>
        <v>8</v>
      </c>
      <c r="G9" s="22">
        <f>'Durchgangszeiten(Eingabe)'!H13-'Durchgangszeiten(Eingabe)'!$B$3</f>
        <v>0.03616898148148148</v>
      </c>
      <c r="H9" s="23">
        <f t="shared" si="2"/>
        <v>6</v>
      </c>
      <c r="I9" s="22">
        <f>'Durchgangszeiten(Eingabe)'!J13-'Durchgangszeiten(Eingabe)'!$B$3</f>
        <v>0.036875</v>
      </c>
      <c r="J9" s="23">
        <f t="shared" si="3"/>
        <v>6</v>
      </c>
      <c r="K9" s="24">
        <f>'Durchgangszeiten(Eingabe)'!N13</f>
        <v>0.05157407407407407</v>
      </c>
      <c r="L9" s="25">
        <f t="shared" si="4"/>
        <v>5</v>
      </c>
      <c r="M9" s="26"/>
      <c r="N9" s="27"/>
    </row>
    <row r="10" spans="1:13" ht="15" customHeight="1">
      <c r="A10" s="20">
        <f>'Durchgangszeiten(Eingabe)'!A9</f>
        <v>0</v>
      </c>
      <c r="B10" s="21">
        <f>'Durchgangszeiten(Eingabe)'!B9</f>
        <v>5</v>
      </c>
      <c r="C10" s="22">
        <f>'Durchgangszeiten(Eingabe)'!C9-'Durchgangszeiten(Eingabe)'!$B$3</f>
        <v>0.00787037037037037</v>
      </c>
      <c r="D10" s="23">
        <f t="shared" si="0"/>
        <v>5</v>
      </c>
      <c r="E10" s="22">
        <f>'Durchgangszeiten(Eingabe)'!F9-'Durchgangszeiten(Eingabe)'!$B$3</f>
        <v>0.00917824074074074</v>
      </c>
      <c r="F10" s="23">
        <f t="shared" si="1"/>
        <v>6</v>
      </c>
      <c r="G10" s="22">
        <f>'Durchgangszeiten(Eingabe)'!H9-'Durchgangszeiten(Eingabe)'!$B$3</f>
        <v>0.03511574074074074</v>
      </c>
      <c r="H10" s="23">
        <f t="shared" si="2"/>
        <v>5</v>
      </c>
      <c r="I10" s="22">
        <f>'Durchgangszeiten(Eingabe)'!J9-'Durchgangszeiten(Eingabe)'!$B$3</f>
        <v>0.035520833333333335</v>
      </c>
      <c r="J10" s="23">
        <f t="shared" si="3"/>
        <v>5</v>
      </c>
      <c r="K10" s="24">
        <f>'Durchgangszeiten(Eingabe)'!N9</f>
        <v>0.053043981481481484</v>
      </c>
      <c r="L10" s="25">
        <f t="shared" si="4"/>
        <v>6</v>
      </c>
      <c r="M10" s="26"/>
    </row>
    <row r="11" spans="1:13" ht="15" customHeight="1">
      <c r="A11" s="20">
        <f>'Durchgangszeiten(Eingabe)'!A8</f>
        <v>0</v>
      </c>
      <c r="B11" s="21">
        <f>'Durchgangszeiten(Eingabe)'!B8</f>
        <v>4</v>
      </c>
      <c r="C11" s="22">
        <f>'Durchgangszeiten(Eingabe)'!C8-'Durchgangszeiten(Eingabe)'!$B$3</f>
        <v>0.007245370370370371</v>
      </c>
      <c r="D11" s="23">
        <f t="shared" si="0"/>
        <v>3</v>
      </c>
      <c r="E11" s="22">
        <f>'Durchgangszeiten(Eingabe)'!F8-'Durchgangszeiten(Eingabe)'!$B$3</f>
        <v>0.00949074074074074</v>
      </c>
      <c r="F11" s="23">
        <f t="shared" si="1"/>
        <v>7</v>
      </c>
      <c r="G11" s="22">
        <f>'Durchgangszeiten(Eingabe)'!H8-'Durchgangszeiten(Eingabe)'!$B$3</f>
        <v>0.038425925925925926</v>
      </c>
      <c r="H11" s="23">
        <f t="shared" si="2"/>
        <v>8</v>
      </c>
      <c r="I11" s="22">
        <f>'Durchgangszeiten(Eingabe)'!J8-'Durchgangszeiten(Eingabe)'!$B$3</f>
        <v>0.03892361111111111</v>
      </c>
      <c r="J11" s="23">
        <f t="shared" si="3"/>
        <v>8</v>
      </c>
      <c r="K11" s="24">
        <f>'Durchgangszeiten(Eingabe)'!N8</f>
        <v>0.05511574074074074</v>
      </c>
      <c r="L11" s="25">
        <f t="shared" si="4"/>
        <v>7</v>
      </c>
      <c r="M11" s="26"/>
    </row>
    <row r="12" spans="1:13" ht="15" customHeight="1">
      <c r="A12" s="20">
        <f>'Durchgangszeiten(Eingabe)'!A7</f>
        <v>0</v>
      </c>
      <c r="B12" s="21">
        <f>'Durchgangszeiten(Eingabe)'!B7</f>
        <v>3</v>
      </c>
      <c r="C12" s="22">
        <f>'Durchgangszeiten(Eingabe)'!C7-'Durchgangszeiten(Eingabe)'!$B$3</f>
        <v>0.00730324074074074</v>
      </c>
      <c r="D12" s="23">
        <f t="shared" si="0"/>
        <v>4</v>
      </c>
      <c r="E12" s="22">
        <f>'Durchgangszeiten(Eingabe)'!F7-'Durchgangszeiten(Eingabe)'!$B$3</f>
        <v>0.008796296296296297</v>
      </c>
      <c r="F12" s="23">
        <f t="shared" si="1"/>
        <v>4</v>
      </c>
      <c r="G12" s="22">
        <f>'Durchgangszeiten(Eingabe)'!H7-'Durchgangszeiten(Eingabe)'!$B$3</f>
        <v>0.036689814814814814</v>
      </c>
      <c r="H12" s="23">
        <f t="shared" si="2"/>
        <v>7</v>
      </c>
      <c r="I12" s="22">
        <f>'Durchgangszeiten(Eingabe)'!J7-'Durchgangszeiten(Eingabe)'!$B$3</f>
        <v>0.037210648148148145</v>
      </c>
      <c r="J12" s="23">
        <f t="shared" si="3"/>
        <v>7</v>
      </c>
      <c r="K12" s="24">
        <f>'Durchgangszeiten(Eingabe)'!N7</f>
        <v>0.05545138888888889</v>
      </c>
      <c r="L12" s="25">
        <f t="shared" si="4"/>
        <v>8</v>
      </c>
      <c r="M12" s="26"/>
    </row>
    <row r="13" spans="1:13" ht="15" customHeight="1">
      <c r="A13" s="20">
        <f>'Durchgangszeiten(Eingabe)'!A10</f>
        <v>0</v>
      </c>
      <c r="B13" s="21">
        <f>'Durchgangszeiten(Eingabe)'!B10</f>
        <v>6</v>
      </c>
      <c r="C13" s="22">
        <f>'Durchgangszeiten(Eingabe)'!C10-'Durchgangszeiten(Eingabe)'!$B$3</f>
        <v>0.008587962962962962</v>
      </c>
      <c r="D13" s="23">
        <f t="shared" si="0"/>
        <v>8</v>
      </c>
      <c r="E13" s="22">
        <f>'Durchgangszeiten(Eingabe)'!F10-'Durchgangszeiten(Eingabe)'!$B$3</f>
        <v>0.01087962962962963</v>
      </c>
      <c r="F13" s="23">
        <f t="shared" si="1"/>
        <v>9</v>
      </c>
      <c r="G13" s="22">
        <f>'Durchgangszeiten(Eingabe)'!H10-'Durchgangszeiten(Eingabe)'!$B$3</f>
        <v>0.0412037037037037</v>
      </c>
      <c r="H13" s="23">
        <f t="shared" si="2"/>
        <v>9</v>
      </c>
      <c r="I13" s="22">
        <f>'Durchgangszeiten(Eingabe)'!J10-'Durchgangszeiten(Eingabe)'!$B$3</f>
        <v>0.04224537037037037</v>
      </c>
      <c r="J13" s="23">
        <f t="shared" si="3"/>
        <v>9</v>
      </c>
      <c r="K13" s="24">
        <f>'Durchgangszeiten(Eingabe)'!N10</f>
        <v>0.06278935185185185</v>
      </c>
      <c r="L13" s="25">
        <f t="shared" si="4"/>
        <v>9</v>
      </c>
      <c r="M13" s="26"/>
    </row>
    <row r="14" spans="1:13" ht="15" customHeight="1">
      <c r="A14" s="20"/>
      <c r="B14" s="21"/>
      <c r="C14" s="22"/>
      <c r="D14" s="23"/>
      <c r="E14" s="22"/>
      <c r="F14" s="23"/>
      <c r="G14" s="22"/>
      <c r="H14" s="23"/>
      <c r="I14" s="22"/>
      <c r="J14" s="23"/>
      <c r="K14" s="24"/>
      <c r="L14" s="25"/>
      <c r="M14" s="26"/>
    </row>
    <row r="15" spans="1:13" ht="15" customHeight="1">
      <c r="A15" s="20"/>
      <c r="B15" s="21"/>
      <c r="C15" s="22"/>
      <c r="D15" s="23"/>
      <c r="E15" s="22"/>
      <c r="F15" s="23"/>
      <c r="G15" s="22"/>
      <c r="H15" s="23"/>
      <c r="I15" s="22"/>
      <c r="J15" s="23"/>
      <c r="K15" s="24"/>
      <c r="L15" s="25"/>
      <c r="M15" s="26"/>
    </row>
    <row r="16" spans="1:13" ht="15" customHeight="1">
      <c r="A16" s="20"/>
      <c r="B16" s="21"/>
      <c r="C16" s="22"/>
      <c r="D16" s="23"/>
      <c r="E16" s="22"/>
      <c r="F16" s="23"/>
      <c r="G16" s="22"/>
      <c r="H16" s="23"/>
      <c r="I16" s="22"/>
      <c r="J16" s="23"/>
      <c r="K16" s="24"/>
      <c r="L16" s="25"/>
      <c r="M16" s="26"/>
    </row>
    <row r="17" spans="1:13" ht="15" customHeight="1">
      <c r="A17" s="20"/>
      <c r="B17" s="21"/>
      <c r="C17" s="22"/>
      <c r="D17" s="23"/>
      <c r="E17" s="22"/>
      <c r="F17" s="23"/>
      <c r="G17" s="22"/>
      <c r="H17" s="23"/>
      <c r="I17" s="22"/>
      <c r="J17" s="23"/>
      <c r="K17" s="24"/>
      <c r="L17" s="25"/>
      <c r="M17" s="26"/>
    </row>
    <row r="18" spans="1:13" ht="15" customHeight="1">
      <c r="A18" s="20"/>
      <c r="B18" s="21"/>
      <c r="C18" s="22"/>
      <c r="D18" s="23"/>
      <c r="E18" s="22"/>
      <c r="F18" s="23"/>
      <c r="G18" s="22"/>
      <c r="H18" s="23"/>
      <c r="I18" s="22"/>
      <c r="J18" s="23"/>
      <c r="K18" s="24"/>
      <c r="L18" s="25"/>
      <c r="M18" s="26"/>
    </row>
    <row r="19" spans="1:13" ht="15" customHeight="1">
      <c r="A19" s="20"/>
      <c r="B19" s="21"/>
      <c r="C19" s="22"/>
      <c r="D19" s="23"/>
      <c r="E19" s="22"/>
      <c r="F19" s="23"/>
      <c r="G19" s="22"/>
      <c r="H19" s="23"/>
      <c r="I19" s="22"/>
      <c r="J19" s="23"/>
      <c r="K19" s="24"/>
      <c r="L19" s="25"/>
      <c r="M19" s="26"/>
    </row>
    <row r="20" spans="1:13" ht="15" customHeight="1">
      <c r="A20" s="20"/>
      <c r="B20" s="21"/>
      <c r="C20" s="22"/>
      <c r="D20" s="23"/>
      <c r="E20" s="22"/>
      <c r="F20" s="23"/>
      <c r="G20" s="22"/>
      <c r="H20" s="23"/>
      <c r="I20" s="22"/>
      <c r="J20" s="23"/>
      <c r="K20" s="24"/>
      <c r="L20" s="25"/>
      <c r="M20" s="26"/>
    </row>
    <row r="21" spans="1:14" ht="15" customHeight="1">
      <c r="A21" s="20"/>
      <c r="B21" s="21"/>
      <c r="C21" s="22"/>
      <c r="D21" s="23"/>
      <c r="E21" s="22"/>
      <c r="F21" s="23"/>
      <c r="G21" s="22"/>
      <c r="H21" s="23"/>
      <c r="I21" s="22"/>
      <c r="J21" s="23"/>
      <c r="K21" s="24"/>
      <c r="L21" s="25"/>
      <c r="M21" s="26"/>
      <c r="N21" s="27"/>
    </row>
    <row r="22" spans="1:13" ht="15" customHeight="1">
      <c r="A22" s="20"/>
      <c r="B22" s="21"/>
      <c r="C22" s="22"/>
      <c r="D22" s="23"/>
      <c r="E22" s="22"/>
      <c r="F22" s="23"/>
      <c r="G22" s="22"/>
      <c r="H22" s="23"/>
      <c r="I22" s="22"/>
      <c r="J22" s="23"/>
      <c r="K22" s="24"/>
      <c r="L22" s="25"/>
      <c r="M22" s="26"/>
    </row>
    <row r="23" spans="1:13" ht="15" customHeight="1">
      <c r="A23" s="20"/>
      <c r="B23" s="21"/>
      <c r="C23" s="22"/>
      <c r="D23" s="23"/>
      <c r="E23" s="22"/>
      <c r="F23" s="23"/>
      <c r="G23" s="22"/>
      <c r="H23" s="23"/>
      <c r="I23" s="22"/>
      <c r="J23" s="23"/>
      <c r="K23" s="24"/>
      <c r="L23" s="25"/>
      <c r="M23" s="26"/>
    </row>
    <row r="24" spans="1:13" ht="15" customHeight="1">
      <c r="A24" s="20"/>
      <c r="B24" s="21"/>
      <c r="C24" s="22"/>
      <c r="D24" s="23"/>
      <c r="E24" s="22"/>
      <c r="F24" s="23"/>
      <c r="G24" s="22"/>
      <c r="H24" s="23"/>
      <c r="I24" s="22"/>
      <c r="J24" s="23"/>
      <c r="K24" s="24"/>
      <c r="L24" s="25"/>
      <c r="M24" s="26"/>
    </row>
    <row r="25" spans="1:13" ht="15" customHeight="1">
      <c r="A25" s="20"/>
      <c r="B25" s="21"/>
      <c r="C25" s="22"/>
      <c r="D25" s="23"/>
      <c r="E25" s="22"/>
      <c r="F25" s="23"/>
      <c r="G25" s="22"/>
      <c r="H25" s="23"/>
      <c r="I25" s="22"/>
      <c r="J25" s="23"/>
      <c r="K25" s="24"/>
      <c r="L25" s="25"/>
      <c r="M25" s="26"/>
    </row>
    <row r="26" spans="1:13" ht="15" customHeight="1">
      <c r="A26" s="20"/>
      <c r="B26" s="21"/>
      <c r="C26" s="22"/>
      <c r="D26" s="23"/>
      <c r="E26" s="22"/>
      <c r="F26" s="23"/>
      <c r="G26" s="24"/>
      <c r="H26" s="23"/>
      <c r="I26" s="24"/>
      <c r="J26" s="23"/>
      <c r="K26" s="24"/>
      <c r="L26" s="25"/>
      <c r="M26" s="26"/>
    </row>
    <row r="27" spans="1:13" ht="15" customHeight="1">
      <c r="A27" s="20"/>
      <c r="B27" s="21"/>
      <c r="C27" s="22"/>
      <c r="D27" s="23"/>
      <c r="E27" s="22"/>
      <c r="F27" s="23"/>
      <c r="G27" s="24"/>
      <c r="H27" s="23"/>
      <c r="I27" s="24"/>
      <c r="J27" s="23"/>
      <c r="K27" s="24"/>
      <c r="L27" s="25"/>
      <c r="M27" s="26"/>
    </row>
    <row r="28" spans="1:13" ht="15" customHeight="1">
      <c r="A28" s="20"/>
      <c r="B28" s="21"/>
      <c r="C28" s="22"/>
      <c r="D28" s="29"/>
      <c r="E28" s="22"/>
      <c r="F28" s="29"/>
      <c r="G28" s="24"/>
      <c r="H28" s="29"/>
      <c r="I28" s="24"/>
      <c r="J28" s="29"/>
      <c r="K28" s="24"/>
      <c r="L28" s="30"/>
      <c r="M28" s="26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="85" zoomScaleNormal="85" workbookViewId="0" topLeftCell="A1">
      <selection activeCell="A6" sqref="A6"/>
    </sheetView>
  </sheetViews>
  <sheetFormatPr defaultColWidth="10.28125" defaultRowHeight="12.75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6.57421875" style="0" customWidth="1"/>
    <col min="7" max="7" width="4.7109375" style="0" customWidth="1"/>
    <col min="8" max="16384" width="11.421875" style="0" customWidth="1"/>
  </cols>
  <sheetData>
    <row r="1" spans="1:21" ht="15" customHeight="1">
      <c r="A1" s="31" t="s">
        <v>26</v>
      </c>
      <c r="B1" s="31"/>
      <c r="C1" s="31"/>
      <c r="D1" s="31"/>
      <c r="E1" s="31"/>
      <c r="F1" s="31"/>
      <c r="G1" s="31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 customHeight="1">
      <c r="A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" customHeight="1">
      <c r="A3" s="16" t="s">
        <v>27</v>
      </c>
      <c r="B3" t="s">
        <v>4</v>
      </c>
      <c r="C3" s="16" t="s">
        <v>5</v>
      </c>
      <c r="D3" s="31" t="s">
        <v>23</v>
      </c>
      <c r="E3" s="31"/>
      <c r="F3" s="31" t="s">
        <v>24</v>
      </c>
      <c r="G3" s="3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7" ht="15" customHeight="1">
      <c r="A4" s="16">
        <f aca="true" t="shared" si="0" ref="A4:A12">RANK(C4,C$4:C$57,1)</f>
        <v>1</v>
      </c>
      <c r="B4">
        <f>'Durchgangszeiten(Eingabe)'!A12</f>
        <v>0</v>
      </c>
      <c r="C4" s="32">
        <f aca="true" t="shared" si="1" ref="C4:C12">D4+F4</f>
        <v>0.000625000000000004</v>
      </c>
      <c r="D4" s="32">
        <f>'Durchgangszeiten(Eingabe)'!F12-'Durchgangszeiten(Eingabe)'!$B$3-'Durchgangszeiten(Eingabe)'!D12</f>
        <v>0.0005439814814814821</v>
      </c>
      <c r="E4" s="16">
        <f aca="true" t="shared" si="2" ref="E4:E12">RANK(D4,D$4:D$57,1)</f>
        <v>1</v>
      </c>
      <c r="F4" s="32">
        <f>'Durchgangszeiten(Eingabe)'!J12-'Durchgangszeiten(Eingabe)'!H12</f>
        <v>8.101851851852193E-05</v>
      </c>
      <c r="G4" s="16">
        <f aca="true" t="shared" si="3" ref="G4:G12">RANK(F4,F$4:F$57,1)</f>
        <v>1</v>
      </c>
    </row>
    <row r="5" spans="1:21" ht="15" customHeight="1">
      <c r="A5" s="16">
        <f t="shared" si="0"/>
        <v>2</v>
      </c>
      <c r="B5">
        <f>'Durchgangszeiten(Eingabe)'!A11</f>
        <v>0</v>
      </c>
      <c r="C5" s="32">
        <f t="shared" si="1"/>
        <v>0.0011458333333333355</v>
      </c>
      <c r="D5" s="32">
        <f>'Durchgangszeiten(Eingabe)'!F11-'Durchgangszeiten(Eingabe)'!$B$3-'Durchgangszeiten(Eingabe)'!D11</f>
        <v>0.0005439814814814821</v>
      </c>
      <c r="E5" s="16">
        <f t="shared" si="2"/>
        <v>1</v>
      </c>
      <c r="F5" s="32">
        <f>'Durchgangszeiten(Eingabe)'!J11-'Durchgangszeiten(Eingabe)'!H11</f>
        <v>0.0006018518518518534</v>
      </c>
      <c r="G5" s="16">
        <f t="shared" si="3"/>
        <v>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" customHeight="1">
      <c r="A6" s="16">
        <f t="shared" si="0"/>
        <v>3</v>
      </c>
      <c r="B6">
        <f>'Durchgangszeiten(Eingabe)'!A6</f>
        <v>0</v>
      </c>
      <c r="C6" s="32">
        <f t="shared" si="1"/>
        <v>0.0015856481481481485</v>
      </c>
      <c r="D6" s="32">
        <f>'Durchgangszeiten(Eingabe)'!F6-'Durchgangszeiten(Eingabe)'!$B$3-'Durchgangszeiten(Eingabe)'!D6</f>
        <v>0.0012731481481481483</v>
      </c>
      <c r="E6" s="16">
        <f t="shared" si="2"/>
        <v>4</v>
      </c>
      <c r="F6" s="32">
        <f>'Durchgangszeiten(Eingabe)'!J6-'Durchgangszeiten(Eingabe)'!H6</f>
        <v>0.0003125000000000003</v>
      </c>
      <c r="G6" s="16">
        <f t="shared" si="3"/>
        <v>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" customHeight="1">
      <c r="A7" s="16">
        <f t="shared" si="0"/>
        <v>4</v>
      </c>
      <c r="B7">
        <f>'Durchgangszeiten(Eingabe)'!A9</f>
        <v>0</v>
      </c>
      <c r="C7" s="32">
        <f t="shared" si="1"/>
        <v>0.0017129629629629665</v>
      </c>
      <c r="D7" s="32">
        <f>'Durchgangszeiten(Eingabe)'!F9-'Durchgangszeiten(Eingabe)'!$B$3-'Durchgangszeiten(Eingabe)'!D9</f>
        <v>0.0013078703703703707</v>
      </c>
      <c r="E7" s="16">
        <f t="shared" si="2"/>
        <v>5</v>
      </c>
      <c r="F7" s="32">
        <f>'Durchgangszeiten(Eingabe)'!J9-'Durchgangszeiten(Eingabe)'!H9</f>
        <v>0.0004050925925925958</v>
      </c>
      <c r="G7" s="16">
        <f t="shared" si="3"/>
        <v>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7" ht="15" customHeight="1">
      <c r="A8" s="16">
        <f t="shared" si="0"/>
        <v>5</v>
      </c>
      <c r="B8">
        <f>'Durchgangszeiten(Eingabe)'!A13</f>
        <v>0</v>
      </c>
      <c r="C8" s="32">
        <f t="shared" si="1"/>
        <v>0.0017476851851851837</v>
      </c>
      <c r="D8" s="32">
        <f>'Durchgangszeiten(Eingabe)'!F13-'Durchgangszeiten(Eingabe)'!$B$3-'Durchgangszeiten(Eingabe)'!D13</f>
        <v>0.0010416666666666682</v>
      </c>
      <c r="E8" s="16">
        <f t="shared" si="2"/>
        <v>3</v>
      </c>
      <c r="F8" s="32">
        <f>'Durchgangszeiten(Eingabe)'!J13-'Durchgangszeiten(Eingabe)'!H13</f>
        <v>0.0007060185185185155</v>
      </c>
      <c r="G8" s="16">
        <f t="shared" si="3"/>
        <v>8</v>
      </c>
    </row>
    <row r="9" spans="1:21" ht="15" customHeight="1">
      <c r="A9" s="16">
        <f t="shared" si="0"/>
        <v>6</v>
      </c>
      <c r="B9">
        <f>'Durchgangszeiten(Eingabe)'!A7</f>
        <v>0</v>
      </c>
      <c r="C9" s="32">
        <f t="shared" si="1"/>
        <v>0.002013888888888888</v>
      </c>
      <c r="D9" s="32">
        <f>'Durchgangszeiten(Eingabe)'!F7-'Durchgangszeiten(Eingabe)'!$B$3-'Durchgangszeiten(Eingabe)'!D7</f>
        <v>0.0014930555555555565</v>
      </c>
      <c r="E9" s="16">
        <f t="shared" si="2"/>
        <v>6</v>
      </c>
      <c r="F9" s="32">
        <f>'Durchgangszeiten(Eingabe)'!J7-'Durchgangszeiten(Eingabe)'!H7</f>
        <v>0.0005208333333333315</v>
      </c>
      <c r="G9" s="16">
        <f t="shared" si="3"/>
        <v>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7" ht="15" customHeight="1">
      <c r="A10" s="16">
        <f t="shared" si="0"/>
        <v>7</v>
      </c>
      <c r="B10">
        <f>'Durchgangszeiten(Eingabe)'!A5</f>
        <v>0</v>
      </c>
      <c r="C10" s="32">
        <f t="shared" si="1"/>
        <v>0.0023958333333333358</v>
      </c>
      <c r="D10" s="32">
        <f>'Durchgangszeiten(Eingabe)'!F5-'Durchgangszeiten(Eingabe)'!$B$3-'Durchgangszeiten(Eingabe)'!D5</f>
        <v>0.0017939814814814823</v>
      </c>
      <c r="E10" s="16">
        <f t="shared" si="2"/>
        <v>7</v>
      </c>
      <c r="F10" s="32">
        <f>'Durchgangszeiten(Eingabe)'!J5-'Durchgangszeiten(Eingabe)'!H5</f>
        <v>0.0006018518518518534</v>
      </c>
      <c r="G10" s="16">
        <f t="shared" si="3"/>
        <v>6</v>
      </c>
    </row>
    <row r="11" spans="1:21" ht="15" customHeight="1">
      <c r="A11" s="16">
        <f t="shared" si="0"/>
        <v>8</v>
      </c>
      <c r="B11">
        <f>'Durchgangszeiten(Eingabe)'!A8</f>
        <v>0</v>
      </c>
      <c r="C11" s="32">
        <f t="shared" si="1"/>
        <v>0.002743055555555554</v>
      </c>
      <c r="D11" s="32">
        <f>'Durchgangszeiten(Eingabe)'!F8-'Durchgangszeiten(Eingabe)'!$B$3-'Durchgangszeiten(Eingabe)'!D8</f>
        <v>0.00224537037037037</v>
      </c>
      <c r="E11" s="16">
        <f t="shared" si="2"/>
        <v>8</v>
      </c>
      <c r="F11" s="32">
        <f>'Durchgangszeiten(Eingabe)'!J8-'Durchgangszeiten(Eingabe)'!H8</f>
        <v>0.0004976851851851843</v>
      </c>
      <c r="G11" s="16">
        <f t="shared" si="3"/>
        <v>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 customHeight="1">
      <c r="A12" s="16">
        <f t="shared" si="0"/>
        <v>9</v>
      </c>
      <c r="B12">
        <f>'Durchgangszeiten(Eingabe)'!A10</f>
        <v>0</v>
      </c>
      <c r="C12" s="32">
        <f t="shared" si="1"/>
        <v>0.0033333333333333375</v>
      </c>
      <c r="D12" s="32">
        <f>'Durchgangszeiten(Eingabe)'!F10-'Durchgangszeiten(Eingabe)'!$B$3-'Durchgangszeiten(Eingabe)'!D10</f>
        <v>0.0022916666666666675</v>
      </c>
      <c r="E12" s="16">
        <f t="shared" si="2"/>
        <v>9</v>
      </c>
      <c r="F12" s="32">
        <f>'Durchgangszeiten(Eingabe)'!J10-'Durchgangszeiten(Eingabe)'!H10</f>
        <v>0.00104166666666667</v>
      </c>
      <c r="G12" s="16">
        <f t="shared" si="3"/>
        <v>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workbookViewId="0" topLeftCell="A1">
      <selection activeCell="M9" sqref="M9"/>
    </sheetView>
  </sheetViews>
  <sheetFormatPr defaultColWidth="10.28125" defaultRowHeight="12.75"/>
  <cols>
    <col min="1" max="1" width="24.57421875" style="1" customWidth="1"/>
    <col min="2" max="2" width="8.7109375" style="13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6384" width="11.421875" style="1" customWidth="1"/>
  </cols>
  <sheetData>
    <row r="1" spans="1:23" ht="1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14" t="s">
        <v>19</v>
      </c>
      <c r="B3" s="15"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17" t="s">
        <v>20</v>
      </c>
      <c r="B4" s="33" t="s">
        <v>21</v>
      </c>
      <c r="C4" s="34" t="s">
        <v>29</v>
      </c>
      <c r="D4" s="18" t="s">
        <v>6</v>
      </c>
      <c r="E4" s="18"/>
      <c r="F4" s="35" t="s">
        <v>30</v>
      </c>
      <c r="G4" s="35"/>
      <c r="H4" s="35" t="s">
        <v>31</v>
      </c>
      <c r="I4" s="35"/>
      <c r="J4" s="35" t="s">
        <v>32</v>
      </c>
      <c r="K4" s="35"/>
      <c r="L4" s="35" t="s">
        <v>33</v>
      </c>
      <c r="M4" s="35"/>
      <c r="N4" s="19" t="s">
        <v>25</v>
      </c>
      <c r="O4" s="2"/>
      <c r="P4" s="2"/>
      <c r="Q4" s="2"/>
    </row>
    <row r="5" spans="1:17" s="28" customFormat="1" ht="15" customHeight="1">
      <c r="A5" s="36">
        <f>VLOOKUP(B5,Startnummernliste!A$4:B$56,2,0)</f>
        <v>0</v>
      </c>
      <c r="B5" s="16">
        <v>1</v>
      </c>
      <c r="C5" s="24">
        <v>0.007083333333333333</v>
      </c>
      <c r="D5" s="24">
        <f aca="true" t="shared" si="0" ref="D5:D25">C5-$B$3</f>
        <v>0.007083333333333333</v>
      </c>
      <c r="E5" s="23">
        <f aca="true" t="shared" si="1" ref="E5:E25">RANK(D5,D$5:D$44,1)</f>
        <v>2</v>
      </c>
      <c r="F5" s="24">
        <v>0.008877314814814815</v>
      </c>
      <c r="G5" s="23">
        <f aca="true" t="shared" si="2" ref="G5:G25">RANK(F5,F$5:F$44,1)</f>
        <v>5</v>
      </c>
      <c r="H5" s="24">
        <v>0.03302083333333333</v>
      </c>
      <c r="I5" s="23">
        <f aca="true" t="shared" si="3" ref="I5:I25">RANK(H5,H$5:H$44,1)</f>
        <v>2</v>
      </c>
      <c r="J5" s="24">
        <v>0.033622685185185186</v>
      </c>
      <c r="K5" s="23">
        <f aca="true" t="shared" si="4" ref="K5:K25">RANK(J5,J$5:J$44,1)</f>
        <v>3</v>
      </c>
      <c r="L5" s="24">
        <v>0.05049768518518519</v>
      </c>
      <c r="M5" s="23">
        <f aca="true" t="shared" si="5" ref="M5:M25">RANK(L5,L$5:L$44,1)</f>
        <v>3</v>
      </c>
      <c r="N5" s="37">
        <f aca="true" t="shared" si="6" ref="N5:N25">L5-$B$3</f>
        <v>0.05049768518518519</v>
      </c>
      <c r="O5" s="38"/>
      <c r="P5" s="39"/>
      <c r="Q5" s="39"/>
    </row>
    <row r="6" spans="1:17" s="28" customFormat="1" ht="15" customHeight="1">
      <c r="A6" s="36">
        <f>VLOOKUP(B6,Startnummernliste!A$4:B$56,2,0)</f>
        <v>0</v>
      </c>
      <c r="B6" s="16">
        <v>2</v>
      </c>
      <c r="C6" s="24">
        <v>0.005960648148148148</v>
      </c>
      <c r="D6" s="24">
        <f t="shared" si="0"/>
        <v>0.005960648148148148</v>
      </c>
      <c r="E6" s="23">
        <f t="shared" si="1"/>
        <v>1</v>
      </c>
      <c r="F6" s="24">
        <v>0.007233796296296296</v>
      </c>
      <c r="G6" s="23">
        <f t="shared" si="2"/>
        <v>1</v>
      </c>
      <c r="H6" s="24">
        <v>0.03128472222222222</v>
      </c>
      <c r="I6" s="23">
        <f t="shared" si="3"/>
        <v>1</v>
      </c>
      <c r="J6" s="24">
        <v>0.03159722222222222</v>
      </c>
      <c r="K6" s="23">
        <f t="shared" si="4"/>
        <v>1</v>
      </c>
      <c r="L6" s="24">
        <v>0.04565972222222222</v>
      </c>
      <c r="M6" s="23">
        <f t="shared" si="5"/>
        <v>1</v>
      </c>
      <c r="N6" s="37">
        <f t="shared" si="6"/>
        <v>0.04565972222222222</v>
      </c>
      <c r="O6" s="38"/>
      <c r="P6" s="39"/>
      <c r="Q6" s="39"/>
    </row>
    <row r="7" spans="1:17" s="28" customFormat="1" ht="15" customHeight="1">
      <c r="A7" s="36">
        <f>VLOOKUP(B7,Startnummernliste!A$4:B$56,2,0)</f>
        <v>0</v>
      </c>
      <c r="B7" s="16">
        <v>3</v>
      </c>
      <c r="C7" s="24">
        <v>0.00730324074074074</v>
      </c>
      <c r="D7" s="24">
        <f t="shared" si="0"/>
        <v>0.00730324074074074</v>
      </c>
      <c r="E7" s="23">
        <f t="shared" si="1"/>
        <v>4</v>
      </c>
      <c r="F7" s="24">
        <v>0.008796296296296297</v>
      </c>
      <c r="G7" s="23">
        <f t="shared" si="2"/>
        <v>4</v>
      </c>
      <c r="H7" s="24">
        <v>0.036689814814814814</v>
      </c>
      <c r="I7" s="23">
        <f t="shared" si="3"/>
        <v>9</v>
      </c>
      <c r="J7" s="24">
        <v>0.037210648148148145</v>
      </c>
      <c r="K7" s="23">
        <f t="shared" si="4"/>
        <v>8</v>
      </c>
      <c r="L7" s="24">
        <v>0.05545138888888889</v>
      </c>
      <c r="M7" s="23">
        <f t="shared" si="5"/>
        <v>11</v>
      </c>
      <c r="N7" s="37">
        <f t="shared" si="6"/>
        <v>0.05545138888888889</v>
      </c>
      <c r="O7" s="38"/>
      <c r="P7" s="39"/>
      <c r="Q7" s="39"/>
    </row>
    <row r="8" spans="1:17" s="28" customFormat="1" ht="15" customHeight="1">
      <c r="A8" s="36">
        <f>VLOOKUP(B8,Startnummernliste!A$4:B$56,2,0)</f>
        <v>0</v>
      </c>
      <c r="B8" s="16">
        <v>4</v>
      </c>
      <c r="C8" s="24">
        <v>0.007245370370370371</v>
      </c>
      <c r="D8" s="24">
        <f t="shared" si="0"/>
        <v>0.007245370370370371</v>
      </c>
      <c r="E8" s="23">
        <f t="shared" si="1"/>
        <v>3</v>
      </c>
      <c r="F8" s="24">
        <v>0.00949074074074074</v>
      </c>
      <c r="G8" s="23">
        <f t="shared" si="2"/>
        <v>8</v>
      </c>
      <c r="H8" s="24">
        <v>0.038425925925925926</v>
      </c>
      <c r="I8" s="23">
        <f t="shared" si="3"/>
        <v>11</v>
      </c>
      <c r="J8" s="24">
        <v>0.03892361111111111</v>
      </c>
      <c r="K8" s="23">
        <f t="shared" si="4"/>
        <v>10</v>
      </c>
      <c r="L8" s="24">
        <v>0.05511574074074074</v>
      </c>
      <c r="M8" s="23">
        <f t="shared" si="5"/>
        <v>10</v>
      </c>
      <c r="N8" s="37">
        <f t="shared" si="6"/>
        <v>0.05511574074074074</v>
      </c>
      <c r="O8" s="38"/>
      <c r="P8" s="39"/>
      <c r="Q8" s="39"/>
    </row>
    <row r="9" spans="1:17" s="28" customFormat="1" ht="15" customHeight="1">
      <c r="A9" s="36">
        <f>VLOOKUP(B9,Startnummernliste!A$4:B$56,2,0)</f>
        <v>0</v>
      </c>
      <c r="B9" s="16">
        <v>5</v>
      </c>
      <c r="C9" s="24">
        <v>0.00787037037037037</v>
      </c>
      <c r="D9" s="24">
        <f t="shared" si="0"/>
        <v>0.00787037037037037</v>
      </c>
      <c r="E9" s="23">
        <f t="shared" si="1"/>
        <v>5</v>
      </c>
      <c r="F9" s="24">
        <v>0.00917824074074074</v>
      </c>
      <c r="G9" s="23">
        <f t="shared" si="2"/>
        <v>6</v>
      </c>
      <c r="H9" s="24">
        <v>0.03511574074074074</v>
      </c>
      <c r="I9" s="23">
        <f t="shared" si="3"/>
        <v>5</v>
      </c>
      <c r="J9" s="24">
        <v>0.035520833333333335</v>
      </c>
      <c r="K9" s="23">
        <f t="shared" si="4"/>
        <v>5</v>
      </c>
      <c r="L9" s="24">
        <v>0.053043981481481484</v>
      </c>
      <c r="M9" s="23">
        <f t="shared" si="5"/>
        <v>8</v>
      </c>
      <c r="N9" s="37">
        <f t="shared" si="6"/>
        <v>0.053043981481481484</v>
      </c>
      <c r="O9" s="38"/>
      <c r="P9" s="39"/>
      <c r="Q9" s="39"/>
    </row>
    <row r="10" spans="1:17" s="28" customFormat="1" ht="15" customHeight="1">
      <c r="A10" s="36">
        <f>VLOOKUP(B10,Startnummernliste!A$4:B$56,2,0)</f>
        <v>0</v>
      </c>
      <c r="B10" s="16">
        <v>6</v>
      </c>
      <c r="C10" s="24">
        <v>0.008587962962962962</v>
      </c>
      <c r="D10" s="24">
        <f t="shared" si="0"/>
        <v>0.008587962962962962</v>
      </c>
      <c r="E10" s="23">
        <f t="shared" si="1"/>
        <v>11</v>
      </c>
      <c r="F10" s="24">
        <v>0.01087962962962963</v>
      </c>
      <c r="G10" s="23">
        <f t="shared" si="2"/>
        <v>14</v>
      </c>
      <c r="H10" s="24">
        <v>0.0412037037037037</v>
      </c>
      <c r="I10" s="23">
        <f t="shared" si="3"/>
        <v>18</v>
      </c>
      <c r="J10" s="24">
        <v>0.04224537037037037</v>
      </c>
      <c r="K10" s="23">
        <f t="shared" si="4"/>
        <v>18</v>
      </c>
      <c r="L10" s="24">
        <v>0.06278935185185185</v>
      </c>
      <c r="M10" s="23">
        <f t="shared" si="5"/>
        <v>18</v>
      </c>
      <c r="N10" s="37">
        <f t="shared" si="6"/>
        <v>0.06278935185185185</v>
      </c>
      <c r="O10" s="38"/>
      <c r="P10" s="39"/>
      <c r="Q10" s="39"/>
    </row>
    <row r="11" spans="1:17" s="28" customFormat="1" ht="15" customHeight="1">
      <c r="A11" s="36">
        <f>VLOOKUP(B11,Startnummernliste!A$4:B$56,2,0)</f>
        <v>0</v>
      </c>
      <c r="B11" s="16">
        <v>7</v>
      </c>
      <c r="C11" s="24">
        <v>0.007928240740740741</v>
      </c>
      <c r="D11" s="24">
        <f t="shared" si="0"/>
        <v>0.007928240740740741</v>
      </c>
      <c r="E11" s="23">
        <f t="shared" si="1"/>
        <v>6</v>
      </c>
      <c r="F11" s="24">
        <v>0.008472222222222223</v>
      </c>
      <c r="G11" s="23">
        <f t="shared" si="2"/>
        <v>2</v>
      </c>
      <c r="H11" s="24">
        <v>0.03319444444444444</v>
      </c>
      <c r="I11" s="23">
        <f t="shared" si="3"/>
        <v>3</v>
      </c>
      <c r="J11" s="24">
        <v>0.033796296296296297</v>
      </c>
      <c r="K11" s="23">
        <f t="shared" si="4"/>
        <v>4</v>
      </c>
      <c r="L11" s="24">
        <v>0.051527777777777777</v>
      </c>
      <c r="M11" s="23">
        <f t="shared" si="5"/>
        <v>5</v>
      </c>
      <c r="N11" s="37">
        <f t="shared" si="6"/>
        <v>0.051527777777777777</v>
      </c>
      <c r="O11" s="38"/>
      <c r="P11" s="39"/>
      <c r="Q11" s="39"/>
    </row>
    <row r="12" spans="1:17" s="28" customFormat="1" ht="15" customHeight="1">
      <c r="A12" s="36">
        <f>VLOOKUP(B12,Startnummernliste!A$4:B$56,2,0)</f>
        <v>0</v>
      </c>
      <c r="B12" s="16">
        <v>12</v>
      </c>
      <c r="C12" s="24">
        <v>0.007928240740740741</v>
      </c>
      <c r="D12" s="24">
        <f t="shared" si="0"/>
        <v>0.007928240740740741</v>
      </c>
      <c r="E12" s="23">
        <f t="shared" si="1"/>
        <v>6</v>
      </c>
      <c r="F12" s="24">
        <v>0.008472222222222223</v>
      </c>
      <c r="G12" s="23">
        <f t="shared" si="2"/>
        <v>2</v>
      </c>
      <c r="H12" s="24">
        <v>0.03319444444444444</v>
      </c>
      <c r="I12" s="23">
        <f t="shared" si="3"/>
        <v>3</v>
      </c>
      <c r="J12" s="24">
        <v>0.033275462962962965</v>
      </c>
      <c r="K12" s="23">
        <f t="shared" si="4"/>
        <v>2</v>
      </c>
      <c r="L12" s="24">
        <v>0.04960648148148148</v>
      </c>
      <c r="M12" s="23">
        <f t="shared" si="5"/>
        <v>2</v>
      </c>
      <c r="N12" s="37">
        <f t="shared" si="6"/>
        <v>0.04960648148148148</v>
      </c>
      <c r="O12" s="38"/>
      <c r="P12" s="39"/>
      <c r="Q12" s="39"/>
    </row>
    <row r="13" spans="1:17" s="28" customFormat="1" ht="15" customHeight="1">
      <c r="A13" s="36">
        <f>VLOOKUP(B13,Startnummernliste!A$4:B$56,2,0)</f>
        <v>0</v>
      </c>
      <c r="B13" s="16">
        <v>9</v>
      </c>
      <c r="C13" s="24">
        <v>0.008587962962962962</v>
      </c>
      <c r="D13" s="24">
        <f t="shared" si="0"/>
        <v>0.008587962962962962</v>
      </c>
      <c r="E13" s="23">
        <f t="shared" si="1"/>
        <v>11</v>
      </c>
      <c r="F13" s="24">
        <v>0.00962962962962963</v>
      </c>
      <c r="G13" s="23">
        <f t="shared" si="2"/>
        <v>10</v>
      </c>
      <c r="H13" s="24">
        <v>0.03616898148148148</v>
      </c>
      <c r="I13" s="23">
        <f t="shared" si="3"/>
        <v>7</v>
      </c>
      <c r="J13" s="24">
        <v>0.036875</v>
      </c>
      <c r="K13" s="23">
        <f t="shared" si="4"/>
        <v>7</v>
      </c>
      <c r="L13" s="24">
        <v>0.05157407407407407</v>
      </c>
      <c r="M13" s="23">
        <f t="shared" si="5"/>
        <v>6</v>
      </c>
      <c r="N13" s="37">
        <f t="shared" si="6"/>
        <v>0.05157407407407407</v>
      </c>
      <c r="O13" s="38"/>
      <c r="P13" s="39"/>
      <c r="Q13" s="39"/>
    </row>
    <row r="14" spans="1:17" s="28" customFormat="1" ht="15" customHeight="1">
      <c r="A14" s="36" t="e">
        <f>VLOOKUP(B14,Startnummernliste!A$4:B$56,2,0)</f>
        <v>#N/A</v>
      </c>
      <c r="B14" s="16"/>
      <c r="C14" s="24">
        <v>0.00834490740740741</v>
      </c>
      <c r="D14" s="24">
        <f t="shared" si="0"/>
        <v>0.00834490740740741</v>
      </c>
      <c r="E14" s="23">
        <f t="shared" si="1"/>
        <v>8</v>
      </c>
      <c r="F14" s="24">
        <v>0.00954861111111111</v>
      </c>
      <c r="G14" s="23">
        <f t="shared" si="2"/>
        <v>9</v>
      </c>
      <c r="H14" s="24">
        <v>0.03875</v>
      </c>
      <c r="I14" s="23">
        <f t="shared" si="3"/>
        <v>13</v>
      </c>
      <c r="J14" s="24">
        <v>0.0395138888888889</v>
      </c>
      <c r="K14" s="23">
        <f t="shared" si="4"/>
        <v>13</v>
      </c>
      <c r="L14" s="24">
        <v>0.0571990740740741</v>
      </c>
      <c r="M14" s="23">
        <f t="shared" si="5"/>
        <v>13</v>
      </c>
      <c r="N14" s="37">
        <f t="shared" si="6"/>
        <v>0.0571990740740741</v>
      </c>
      <c r="O14" s="38"/>
      <c r="P14" s="39"/>
      <c r="Q14" s="39"/>
    </row>
    <row r="15" spans="1:17" s="28" customFormat="1" ht="15" customHeight="1">
      <c r="A15" s="36" t="e">
        <f>VLOOKUP(B15,Startnummernliste!A$4:B$56,2,0)</f>
        <v>#N/A</v>
      </c>
      <c r="B15" s="16"/>
      <c r="C15" s="24">
        <v>0.0083912037037037</v>
      </c>
      <c r="D15" s="24">
        <f t="shared" si="0"/>
        <v>0.0083912037037037</v>
      </c>
      <c r="E15" s="23">
        <f t="shared" si="1"/>
        <v>9</v>
      </c>
      <c r="F15" s="24">
        <v>0.010243055555555599</v>
      </c>
      <c r="G15" s="23">
        <f t="shared" si="2"/>
        <v>12</v>
      </c>
      <c r="H15" s="24">
        <v>0.051828703703703696</v>
      </c>
      <c r="I15" s="23">
        <f t="shared" si="3"/>
        <v>20</v>
      </c>
      <c r="J15" s="24">
        <v>0.0520717592592593</v>
      </c>
      <c r="K15" s="23">
        <f t="shared" si="4"/>
        <v>20</v>
      </c>
      <c r="L15" s="24">
        <v>0.0723842592592593</v>
      </c>
      <c r="M15" s="23">
        <f t="shared" si="5"/>
        <v>20</v>
      </c>
      <c r="N15" s="37">
        <f t="shared" si="6"/>
        <v>0.0723842592592593</v>
      </c>
      <c r="O15" s="38"/>
      <c r="P15" s="39"/>
      <c r="Q15" s="39"/>
    </row>
    <row r="16" spans="1:17" s="28" customFormat="1" ht="15" customHeight="1">
      <c r="A16" s="36" t="e">
        <f>VLOOKUP(B16,Startnummernliste!A$4:B$56,2,0)</f>
        <v>#N/A</v>
      </c>
      <c r="B16" s="16"/>
      <c r="C16" s="24">
        <v>0.00842592592592593</v>
      </c>
      <c r="D16" s="24">
        <f t="shared" si="0"/>
        <v>0.00842592592592593</v>
      </c>
      <c r="E16" s="23">
        <f t="shared" si="1"/>
        <v>10</v>
      </c>
      <c r="F16" s="24">
        <v>0.00931712962962963</v>
      </c>
      <c r="G16" s="23">
        <f t="shared" si="2"/>
        <v>7</v>
      </c>
      <c r="H16" s="24">
        <v>0.036134259259259296</v>
      </c>
      <c r="I16" s="23">
        <f t="shared" si="3"/>
        <v>6</v>
      </c>
      <c r="J16" s="24">
        <v>0.0367476851851852</v>
      </c>
      <c r="K16" s="23">
        <f t="shared" si="4"/>
        <v>6</v>
      </c>
      <c r="L16" s="24">
        <v>0.0509606481481482</v>
      </c>
      <c r="M16" s="23">
        <f t="shared" si="5"/>
        <v>4</v>
      </c>
      <c r="N16" s="37">
        <f t="shared" si="6"/>
        <v>0.0509606481481482</v>
      </c>
      <c r="O16" s="38"/>
      <c r="P16" s="39"/>
      <c r="Q16" s="39"/>
    </row>
    <row r="17" spans="1:17" s="28" customFormat="1" ht="15" customHeight="1">
      <c r="A17" s="36" t="e">
        <f>VLOOKUP(B17,Startnummernliste!A$4:B$56,2,0)</f>
        <v>#N/A</v>
      </c>
      <c r="B17" s="16"/>
      <c r="C17" s="24">
        <v>0.00916666666666667</v>
      </c>
      <c r="D17" s="24">
        <f t="shared" si="0"/>
        <v>0.00916666666666667</v>
      </c>
      <c r="E17" s="23">
        <f t="shared" si="1"/>
        <v>13</v>
      </c>
      <c r="F17" s="24">
        <v>0.010798611111111099</v>
      </c>
      <c r="G17" s="23">
        <f t="shared" si="2"/>
        <v>13</v>
      </c>
      <c r="H17" s="24">
        <v>0.0397685185185185</v>
      </c>
      <c r="I17" s="23">
        <f t="shared" si="3"/>
        <v>16</v>
      </c>
      <c r="J17" s="24">
        <v>0.0403009259259259</v>
      </c>
      <c r="K17" s="23">
        <f t="shared" si="4"/>
        <v>16</v>
      </c>
      <c r="L17" s="24">
        <v>0.059537037037037006</v>
      </c>
      <c r="M17" s="23">
        <f t="shared" si="5"/>
        <v>16</v>
      </c>
      <c r="N17" s="37">
        <f t="shared" si="6"/>
        <v>0.059537037037037006</v>
      </c>
      <c r="O17" s="38"/>
      <c r="P17" s="39"/>
      <c r="Q17" s="39"/>
    </row>
    <row r="18" spans="1:17" s="28" customFormat="1" ht="15" customHeight="1">
      <c r="A18" s="36" t="e">
        <f>VLOOKUP(B18,Startnummernliste!A$4:B$56,2,0)</f>
        <v>#N/A</v>
      </c>
      <c r="B18" s="16"/>
      <c r="C18" s="24">
        <v>0.00916666666666667</v>
      </c>
      <c r="D18" s="24">
        <f t="shared" si="0"/>
        <v>0.00916666666666667</v>
      </c>
      <c r="E18" s="23">
        <f t="shared" si="1"/>
        <v>13</v>
      </c>
      <c r="F18" s="24">
        <v>0.0110185185185185</v>
      </c>
      <c r="G18" s="23">
        <f t="shared" si="2"/>
        <v>17</v>
      </c>
      <c r="H18" s="24">
        <v>0.0380787037037037</v>
      </c>
      <c r="I18" s="23">
        <f t="shared" si="3"/>
        <v>10</v>
      </c>
      <c r="J18" s="24">
        <v>0.0390509259259259</v>
      </c>
      <c r="K18" s="23">
        <f t="shared" si="4"/>
        <v>11</v>
      </c>
      <c r="L18" s="24">
        <v>0.0576851851851852</v>
      </c>
      <c r="M18" s="23">
        <f t="shared" si="5"/>
        <v>14</v>
      </c>
      <c r="N18" s="37">
        <f t="shared" si="6"/>
        <v>0.0576851851851852</v>
      </c>
      <c r="O18" s="38"/>
      <c r="P18" s="39"/>
      <c r="Q18" s="39"/>
    </row>
    <row r="19" spans="1:17" s="28" customFormat="1" ht="15" customHeight="1">
      <c r="A19" s="36" t="e">
        <f>VLOOKUP(B19,Startnummernliste!A$4:B$56,2,0)</f>
        <v>#N/A</v>
      </c>
      <c r="B19" s="16"/>
      <c r="C19" s="24">
        <v>0.00923611111111111</v>
      </c>
      <c r="D19" s="24">
        <f t="shared" si="0"/>
        <v>0.00923611111111111</v>
      </c>
      <c r="E19" s="23">
        <f t="shared" si="1"/>
        <v>15</v>
      </c>
      <c r="F19" s="24">
        <v>0.0109490740740741</v>
      </c>
      <c r="G19" s="23">
        <f t="shared" si="2"/>
        <v>15</v>
      </c>
      <c r="H19" s="24">
        <v>0.0570717592592593</v>
      </c>
      <c r="I19" s="23">
        <f t="shared" si="3"/>
        <v>21</v>
      </c>
      <c r="J19" s="24">
        <v>0.0575462962962963</v>
      </c>
      <c r="K19" s="23">
        <f t="shared" si="4"/>
        <v>21</v>
      </c>
      <c r="L19" s="24">
        <v>0.0831712962962963</v>
      </c>
      <c r="M19" s="23">
        <f t="shared" si="5"/>
        <v>21</v>
      </c>
      <c r="N19" s="37">
        <f t="shared" si="6"/>
        <v>0.0831712962962963</v>
      </c>
      <c r="O19" s="38"/>
      <c r="P19" s="39"/>
      <c r="Q19" s="39"/>
    </row>
    <row r="20" spans="1:17" s="28" customFormat="1" ht="15" customHeight="1">
      <c r="A20" s="36" t="e">
        <f>VLOOKUP(B20,Startnummernliste!A$4:B$56,2,0)</f>
        <v>#N/A</v>
      </c>
      <c r="B20" s="16"/>
      <c r="C20" s="24">
        <v>0.00956018518518519</v>
      </c>
      <c r="D20" s="24">
        <f t="shared" si="0"/>
        <v>0.00956018518518519</v>
      </c>
      <c r="E20" s="23">
        <f t="shared" si="1"/>
        <v>16</v>
      </c>
      <c r="F20" s="24">
        <v>0.010127314814814799</v>
      </c>
      <c r="G20" s="23">
        <f t="shared" si="2"/>
        <v>11</v>
      </c>
      <c r="H20" s="24">
        <v>0.039432870370370396</v>
      </c>
      <c r="I20" s="23">
        <f t="shared" si="3"/>
        <v>15</v>
      </c>
      <c r="J20" s="24">
        <v>0.0397685185185185</v>
      </c>
      <c r="K20" s="23">
        <f t="shared" si="4"/>
        <v>15</v>
      </c>
      <c r="L20" s="24">
        <v>0.0597453703703704</v>
      </c>
      <c r="M20" s="23">
        <f t="shared" si="5"/>
        <v>17</v>
      </c>
      <c r="N20" s="37">
        <f t="shared" si="6"/>
        <v>0.0597453703703704</v>
      </c>
      <c r="O20" s="38"/>
      <c r="P20" s="39"/>
      <c r="Q20" s="39"/>
    </row>
    <row r="21" spans="1:17" s="28" customFormat="1" ht="15" customHeight="1">
      <c r="A21" s="36" t="e">
        <f>VLOOKUP(B21,Startnummernliste!A$4:B$56,2,0)</f>
        <v>#N/A</v>
      </c>
      <c r="B21" s="16"/>
      <c r="C21" s="24">
        <v>0.00979166666666667</v>
      </c>
      <c r="D21" s="24">
        <f t="shared" si="0"/>
        <v>0.00979166666666667</v>
      </c>
      <c r="E21" s="23">
        <f t="shared" si="1"/>
        <v>17</v>
      </c>
      <c r="F21" s="24">
        <v>0.011412037037037</v>
      </c>
      <c r="G21" s="23">
        <f t="shared" si="2"/>
        <v>18</v>
      </c>
      <c r="H21" s="24">
        <v>0.0391898148148148</v>
      </c>
      <c r="I21" s="23">
        <f t="shared" si="3"/>
        <v>14</v>
      </c>
      <c r="J21" s="24">
        <v>0.0397106481481481</v>
      </c>
      <c r="K21" s="23">
        <f t="shared" si="4"/>
        <v>14</v>
      </c>
      <c r="L21" s="24">
        <v>0.0588773148148148</v>
      </c>
      <c r="M21" s="23">
        <f t="shared" si="5"/>
        <v>15</v>
      </c>
      <c r="N21" s="37">
        <f t="shared" si="6"/>
        <v>0.0588773148148148</v>
      </c>
      <c r="O21" s="38"/>
      <c r="P21" s="39"/>
      <c r="Q21" s="39"/>
    </row>
    <row r="22" spans="1:17" s="28" customFormat="1" ht="15" customHeight="1">
      <c r="A22" s="36" t="e">
        <f>VLOOKUP(B22,Startnummernliste!A$4:B$56,2,0)</f>
        <v>#N/A</v>
      </c>
      <c r="B22" s="16"/>
      <c r="C22" s="24">
        <v>0.0100925925925926</v>
      </c>
      <c r="D22" s="24">
        <f t="shared" si="0"/>
        <v>0.0100925925925926</v>
      </c>
      <c r="E22" s="23">
        <f t="shared" si="1"/>
        <v>18</v>
      </c>
      <c r="F22" s="24">
        <v>0.0109837962962963</v>
      </c>
      <c r="G22" s="23">
        <f t="shared" si="2"/>
        <v>16</v>
      </c>
      <c r="H22" s="24">
        <v>0.0366203703703704</v>
      </c>
      <c r="I22" s="23">
        <f t="shared" si="3"/>
        <v>8</v>
      </c>
      <c r="J22" s="24">
        <v>0.0372453703703704</v>
      </c>
      <c r="K22" s="23">
        <f t="shared" si="4"/>
        <v>9</v>
      </c>
      <c r="L22" s="24">
        <v>0.052372685185185196</v>
      </c>
      <c r="M22" s="23">
        <f t="shared" si="5"/>
        <v>7</v>
      </c>
      <c r="N22" s="37">
        <f t="shared" si="6"/>
        <v>0.052372685185185196</v>
      </c>
      <c r="O22" s="38"/>
      <c r="P22" s="39"/>
      <c r="Q22" s="39"/>
    </row>
    <row r="23" spans="1:17" s="28" customFormat="1" ht="15" customHeight="1">
      <c r="A23" s="36" t="e">
        <f>VLOOKUP(B23,Startnummernliste!A$4:B$56,2,0)</f>
        <v>#N/A</v>
      </c>
      <c r="B23" s="16"/>
      <c r="C23" s="24">
        <v>0.0108217592592593</v>
      </c>
      <c r="D23" s="24">
        <f t="shared" si="0"/>
        <v>0.0108217592592593</v>
      </c>
      <c r="E23" s="23">
        <f t="shared" si="1"/>
        <v>19</v>
      </c>
      <c r="F23" s="24">
        <v>0.0119328703703704</v>
      </c>
      <c r="G23" s="23">
        <f t="shared" si="2"/>
        <v>19</v>
      </c>
      <c r="H23" s="24">
        <v>0.0387037037037037</v>
      </c>
      <c r="I23" s="23">
        <f t="shared" si="3"/>
        <v>12</v>
      </c>
      <c r="J23" s="24">
        <v>0.0392824074074074</v>
      </c>
      <c r="K23" s="23">
        <f t="shared" si="4"/>
        <v>12</v>
      </c>
      <c r="L23" s="24">
        <v>0.0544328703703704</v>
      </c>
      <c r="M23" s="23">
        <f t="shared" si="5"/>
        <v>9</v>
      </c>
      <c r="N23" s="37">
        <f t="shared" si="6"/>
        <v>0.0544328703703704</v>
      </c>
      <c r="O23" s="38"/>
      <c r="P23" s="39"/>
      <c r="Q23" s="39"/>
    </row>
    <row r="24" spans="1:17" s="28" customFormat="1" ht="15" customHeight="1">
      <c r="A24" s="36" t="e">
        <f>VLOOKUP(B24,Startnummernliste!A$4:B$56,2,0)</f>
        <v>#N/A</v>
      </c>
      <c r="B24" s="16"/>
      <c r="C24" s="24">
        <v>0.0116666666666667</v>
      </c>
      <c r="D24" s="24">
        <f t="shared" si="0"/>
        <v>0.0116666666666667</v>
      </c>
      <c r="E24" s="23">
        <f t="shared" si="1"/>
        <v>20</v>
      </c>
      <c r="F24" s="24">
        <v>0.0130555555555556</v>
      </c>
      <c r="G24" s="23">
        <f t="shared" si="2"/>
        <v>21</v>
      </c>
      <c r="H24" s="24">
        <v>0.048414351851851896</v>
      </c>
      <c r="I24" s="23">
        <f t="shared" si="3"/>
        <v>19</v>
      </c>
      <c r="J24" s="24">
        <v>0.04875</v>
      </c>
      <c r="K24" s="23">
        <f t="shared" si="4"/>
        <v>19</v>
      </c>
      <c r="L24" s="24">
        <v>0.0684953703703704</v>
      </c>
      <c r="M24" s="23">
        <f t="shared" si="5"/>
        <v>19</v>
      </c>
      <c r="N24" s="37">
        <f t="shared" si="6"/>
        <v>0.0684953703703704</v>
      </c>
      <c r="O24" s="38"/>
      <c r="P24" s="39"/>
      <c r="Q24" s="39"/>
    </row>
    <row r="25" spans="1:17" ht="15" customHeight="1">
      <c r="A25" s="36" t="e">
        <f>VLOOKUP(B25,Startnummernliste!A$4:B$56,2,0)</f>
        <v>#N/A</v>
      </c>
      <c r="B25" s="16"/>
      <c r="C25" s="24">
        <v>0.0123726851851852</v>
      </c>
      <c r="D25" s="24">
        <f t="shared" si="0"/>
        <v>0.0123726851851852</v>
      </c>
      <c r="E25" s="23">
        <f t="shared" si="1"/>
        <v>21</v>
      </c>
      <c r="F25" s="24">
        <v>0.0130208333333333</v>
      </c>
      <c r="G25" s="23">
        <f t="shared" si="2"/>
        <v>20</v>
      </c>
      <c r="H25" s="24">
        <v>0.0407986111111111</v>
      </c>
      <c r="I25" s="23">
        <f t="shared" si="3"/>
        <v>17</v>
      </c>
      <c r="J25" s="24">
        <v>0.0413194444444444</v>
      </c>
      <c r="K25" s="23">
        <f t="shared" si="4"/>
        <v>17</v>
      </c>
      <c r="L25" s="24">
        <v>0.0554861111111111</v>
      </c>
      <c r="M25" s="23">
        <f t="shared" si="5"/>
        <v>12</v>
      </c>
      <c r="N25" s="37">
        <f t="shared" si="6"/>
        <v>0.0554861111111111</v>
      </c>
      <c r="O25" s="27"/>
      <c r="P25" s="28"/>
      <c r="Q25" s="28"/>
    </row>
    <row r="26" spans="1:17" ht="15" customHeight="1">
      <c r="A26" s="36"/>
      <c r="B26" s="16"/>
      <c r="C26" s="24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37"/>
      <c r="O26" s="27"/>
      <c r="P26" s="27"/>
      <c r="Q26" s="27"/>
    </row>
    <row r="27" spans="1:17" ht="15" customHeight="1">
      <c r="A27" s="36"/>
      <c r="B27" s="16"/>
      <c r="C27" s="24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37"/>
      <c r="O27" s="27"/>
      <c r="P27" s="28"/>
      <c r="Q27" s="28"/>
    </row>
    <row r="28" spans="1:17" ht="15" customHeight="1">
      <c r="A28" s="40"/>
      <c r="B28" s="41"/>
      <c r="C28" s="42"/>
      <c r="D28" s="42"/>
      <c r="E28" s="29"/>
      <c r="F28" s="42"/>
      <c r="G28" s="29"/>
      <c r="H28" s="42"/>
      <c r="I28" s="29"/>
      <c r="J28" s="42"/>
      <c r="K28" s="29"/>
      <c r="L28" s="42"/>
      <c r="M28" s="29"/>
      <c r="N28" s="43"/>
      <c r="O28" s="27"/>
      <c r="P28" s="27"/>
      <c r="Q28" s="27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 topLeftCell="A15">
      <selection activeCell="B17" sqref="B17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44" customFormat="1" ht="18.75" customHeight="1">
      <c r="B1" s="45" t="s">
        <v>34</v>
      </c>
      <c r="G1" s="45"/>
    </row>
    <row r="2" ht="13.5" customHeight="1"/>
    <row r="3" spans="1:3" ht="15">
      <c r="A3" s="46" t="s">
        <v>35</v>
      </c>
      <c r="B3" s="47" t="s">
        <v>4</v>
      </c>
      <c r="C3" s="48"/>
    </row>
    <row r="4" spans="1:3" ht="17.25" customHeight="1">
      <c r="A4" s="49">
        <v>1</v>
      </c>
      <c r="B4" s="50" t="s">
        <v>36</v>
      </c>
      <c r="C4" s="51"/>
    </row>
    <row r="5" spans="1:3" ht="17.25" customHeight="1">
      <c r="A5" s="49">
        <v>2</v>
      </c>
      <c r="B5" s="50" t="s">
        <v>37</v>
      </c>
      <c r="C5" s="52"/>
    </row>
    <row r="6" spans="1:3" ht="17.25" customHeight="1">
      <c r="A6" s="49">
        <v>3</v>
      </c>
      <c r="B6" s="50" t="s">
        <v>38</v>
      </c>
      <c r="C6" s="52"/>
    </row>
    <row r="7" spans="1:3" ht="17.25" customHeight="1">
      <c r="A7" s="49">
        <v>4</v>
      </c>
      <c r="B7" s="50" t="s">
        <v>39</v>
      </c>
      <c r="C7" s="52"/>
    </row>
    <row r="8" spans="1:3" ht="17.25" customHeight="1">
      <c r="A8" s="49">
        <v>5</v>
      </c>
      <c r="B8" s="53" t="s">
        <v>40</v>
      </c>
      <c r="C8" s="52"/>
    </row>
    <row r="9" spans="1:3" ht="17.25" customHeight="1">
      <c r="A9" s="54">
        <v>6</v>
      </c>
      <c r="B9" s="50" t="s">
        <v>41</v>
      </c>
      <c r="C9" s="52"/>
    </row>
    <row r="10" spans="1:3" ht="17.25" customHeight="1">
      <c r="A10" s="49">
        <v>7</v>
      </c>
      <c r="B10" s="50" t="s">
        <v>42</v>
      </c>
      <c r="C10" s="52"/>
    </row>
    <row r="11" spans="1:3" ht="17.25" customHeight="1">
      <c r="A11" s="49">
        <v>12</v>
      </c>
      <c r="B11" s="50" t="s">
        <v>43</v>
      </c>
      <c r="C11" s="52"/>
    </row>
    <row r="12" spans="1:3" ht="17.25" customHeight="1">
      <c r="A12" s="49">
        <v>9</v>
      </c>
      <c r="B12" s="50" t="s">
        <v>44</v>
      </c>
      <c r="C12" s="52"/>
    </row>
    <row r="13" spans="1:3" ht="17.25" customHeight="1">
      <c r="A13" s="49"/>
      <c r="B13" s="50"/>
      <c r="C13" s="52"/>
    </row>
    <row r="14" spans="1:3" ht="17.25" customHeight="1">
      <c r="A14" s="49"/>
      <c r="B14" s="50"/>
      <c r="C14" s="52"/>
    </row>
    <row r="15" spans="1:3" ht="17.25" customHeight="1">
      <c r="A15" s="49">
        <v>12</v>
      </c>
      <c r="B15" s="50"/>
      <c r="C15" s="52"/>
    </row>
    <row r="16" spans="1:3" ht="17.25" customHeight="1">
      <c r="A16" s="49">
        <v>13</v>
      </c>
      <c r="B16" s="55"/>
      <c r="C16" s="52"/>
    </row>
    <row r="17" spans="1:3" ht="17.25" customHeight="1">
      <c r="A17" s="49">
        <v>14</v>
      </c>
      <c r="B17" s="55"/>
      <c r="C17" s="52"/>
    </row>
    <row r="18" spans="1:3" ht="17.25" customHeight="1">
      <c r="A18" s="49">
        <v>15</v>
      </c>
      <c r="B18" s="55"/>
      <c r="C18" s="52"/>
    </row>
    <row r="19" spans="1:3" ht="17.25" customHeight="1">
      <c r="A19" s="49">
        <v>16</v>
      </c>
      <c r="B19" s="55"/>
      <c r="C19" s="52"/>
    </row>
    <row r="20" spans="1:3" ht="17.25" customHeight="1">
      <c r="A20" s="49">
        <v>17</v>
      </c>
      <c r="B20" s="55"/>
      <c r="C20" s="52"/>
    </row>
    <row r="21" spans="1:3" ht="17.25" customHeight="1">
      <c r="A21" s="49">
        <v>18</v>
      </c>
      <c r="B21" s="55"/>
      <c r="C21" s="52"/>
    </row>
    <row r="22" spans="1:3" ht="17.25" customHeight="1">
      <c r="A22" s="49">
        <v>19</v>
      </c>
      <c r="B22" s="55"/>
      <c r="C22" s="52"/>
    </row>
    <row r="23" spans="1:3" ht="17.25" customHeight="1">
      <c r="A23" s="49">
        <v>20</v>
      </c>
      <c r="B23" s="55"/>
      <c r="C23" s="52"/>
    </row>
    <row r="24" spans="1:3" ht="17.25" customHeight="1">
      <c r="A24" s="49">
        <v>21</v>
      </c>
      <c r="B24" s="55"/>
      <c r="C24" s="52"/>
    </row>
    <row r="25" spans="1:3" ht="17.25" customHeight="1">
      <c r="A25" s="49"/>
      <c r="B25" s="55"/>
      <c r="C25" s="52"/>
    </row>
    <row r="26" spans="1:3" ht="17.25" customHeight="1">
      <c r="A26" s="49"/>
      <c r="B26" s="55"/>
      <c r="C26" s="52"/>
    </row>
    <row r="27" spans="1:3" ht="17.25" customHeight="1">
      <c r="A27" s="49"/>
      <c r="B27" s="55"/>
      <c r="C27" s="52"/>
    </row>
    <row r="28" spans="1:3" ht="17.25" customHeight="1">
      <c r="A28" s="49"/>
      <c r="B28" s="55"/>
      <c r="C28" s="52"/>
    </row>
    <row r="29" spans="1:3" ht="17.25" customHeight="1">
      <c r="A29" s="49"/>
      <c r="B29" s="55"/>
      <c r="C29" s="52"/>
    </row>
    <row r="30" spans="1:3" ht="17.25" customHeight="1">
      <c r="A30" s="49"/>
      <c r="B30" s="55"/>
      <c r="C30" s="52"/>
    </row>
    <row r="31" spans="1:3" ht="17.25" customHeight="1">
      <c r="A31" s="49"/>
      <c r="B31" s="55"/>
      <c r="C31" s="52"/>
    </row>
    <row r="32" spans="1:3" ht="17.25" customHeight="1">
      <c r="A32" s="49"/>
      <c r="B32" s="55"/>
      <c r="C32" s="52"/>
    </row>
    <row r="33" spans="1:3" ht="17.25" customHeight="1">
      <c r="A33" s="49"/>
      <c r="B33" s="55"/>
      <c r="C33" s="52"/>
    </row>
    <row r="34" spans="1:3" ht="17.25" customHeight="1">
      <c r="A34" s="49"/>
      <c r="B34" s="55"/>
      <c r="C34" s="52"/>
    </row>
    <row r="35" spans="1:3" ht="17.25" customHeight="1">
      <c r="A35" s="49"/>
      <c r="B35" s="55"/>
      <c r="C35" s="52"/>
    </row>
    <row r="36" spans="1:3" ht="17.25" customHeight="1">
      <c r="A36" s="49"/>
      <c r="B36" s="55"/>
      <c r="C36" s="52"/>
    </row>
    <row r="37" spans="1:3" ht="17.25" customHeight="1">
      <c r="A37" s="49"/>
      <c r="B37" s="55"/>
      <c r="C37" s="52"/>
    </row>
    <row r="38" spans="1:3" ht="17.25" customHeight="1">
      <c r="A38" s="49"/>
      <c r="B38" s="55"/>
      <c r="C38" s="52"/>
    </row>
    <row r="39" spans="1:3" ht="17.25" customHeight="1">
      <c r="A39" s="49"/>
      <c r="B39" s="55"/>
      <c r="C39" s="52"/>
    </row>
    <row r="40" spans="1:3" ht="17.25" customHeight="1">
      <c r="A40" s="49"/>
      <c r="B40" s="55"/>
      <c r="C40" s="52"/>
    </row>
    <row r="41" spans="1:3" ht="17.25" customHeight="1">
      <c r="A41" s="49"/>
      <c r="B41" s="55"/>
      <c r="C41" s="52"/>
    </row>
    <row r="42" spans="1:3" ht="17.25" customHeight="1">
      <c r="A42" s="49"/>
      <c r="B42" s="55"/>
      <c r="C42" s="52"/>
    </row>
    <row r="43" spans="1:3" ht="17.25" customHeight="1">
      <c r="A43" s="49"/>
      <c r="B43" s="55"/>
      <c r="C43" s="52"/>
    </row>
    <row r="44" spans="1:3" ht="17.25" customHeight="1">
      <c r="A44" s="49"/>
      <c r="B44" s="55"/>
      <c r="C44" s="52"/>
    </row>
    <row r="45" spans="1:3" ht="17.25" customHeight="1">
      <c r="A45" s="49"/>
      <c r="B45" s="55"/>
      <c r="C45" s="52"/>
    </row>
    <row r="46" spans="1:3" ht="17.25" customHeight="1">
      <c r="A46" s="49"/>
      <c r="B46" s="55"/>
      <c r="C46" s="52"/>
    </row>
    <row r="47" spans="1:3" ht="17.25" customHeight="1">
      <c r="A47" s="49"/>
      <c r="B47" s="55"/>
      <c r="C47" s="52"/>
    </row>
    <row r="48" spans="1:3" ht="17.25" customHeight="1">
      <c r="A48" s="49"/>
      <c r="B48" s="55"/>
      <c r="C48" s="52"/>
    </row>
    <row r="49" spans="1:3" ht="17.25" customHeight="1">
      <c r="A49" s="49"/>
      <c r="B49" s="55"/>
      <c r="C49" s="52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/>
  <cp:lastPrinted>2023-08-05T21:44:26Z</cp:lastPrinted>
  <dcterms:created xsi:type="dcterms:W3CDTF">2019-08-03T19:40:21Z</dcterms:created>
  <dcterms:modified xsi:type="dcterms:W3CDTF">2023-08-07T12:53:09Z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