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6" activeTab="0"/>
  </bookViews>
  <sheets>
    <sheet name="Ergebnis" sheetId="1" r:id="rId1"/>
    <sheet name="Durchgangszeiten" sheetId="2" r:id="rId2"/>
    <sheet name="Wechselzeiten" sheetId="3" r:id="rId3"/>
    <sheet name="Durchgangszeiten(Eingabe)" sheetId="4" r:id="rId4"/>
    <sheet name="Startnummernliste" sheetId="5" r:id="rId5"/>
  </sheets>
  <definedNames>
    <definedName name="_xlnm.Print_Area" localSheetId="1">'Durchgangszeiten'!$A$1:$L$38</definedName>
    <definedName name="_xlnm.Print_Area" localSheetId="0">'Ergebnis'!$A$1:$I$41</definedName>
    <definedName name="_xlnm.Print_Titles" localSheetId="4">'Startnummernliste'!$1:$3</definedName>
  </definedNames>
  <calcPr fullCalcOnLoad="1"/>
</workbook>
</file>

<file path=xl/sharedStrings.xml><?xml version="1.0" encoding="utf-8"?>
<sst xmlns="http://schemas.openxmlformats.org/spreadsheetml/2006/main" count="85" uniqueCount="70">
  <si>
    <t>500 m Schwimmen / 20,1 km Radfahren / 5000 m Laufen</t>
  </si>
  <si>
    <t xml:space="preserve">Platz </t>
  </si>
  <si>
    <t>Name</t>
  </si>
  <si>
    <t>Gesamt</t>
  </si>
  <si>
    <t>Schwimmen</t>
  </si>
  <si>
    <t>Rad</t>
  </si>
  <si>
    <t>Laufen</t>
  </si>
  <si>
    <t>Eingabe und Auswertung: Mama Paolo &amp; Paolo</t>
  </si>
  <si>
    <t>© www.free-eagle.at</t>
  </si>
  <si>
    <t>Durchgangszeiten, inkl. Platzierungen</t>
  </si>
  <si>
    <t>Startzeit:</t>
  </si>
  <si>
    <t>Name                                                nach</t>
  </si>
  <si>
    <t>St. Nr.</t>
  </si>
  <si>
    <t>Swim</t>
  </si>
  <si>
    <t>1. Wechsel</t>
  </si>
  <si>
    <t>2. Wechsel</t>
  </si>
  <si>
    <t>Endzeit</t>
  </si>
  <si>
    <t>Wechselzeiten</t>
  </si>
  <si>
    <t>Platz</t>
  </si>
  <si>
    <t>Durchgangszeiten</t>
  </si>
  <si>
    <t>Ende Swim</t>
  </si>
  <si>
    <t>Start Rad</t>
  </si>
  <si>
    <t>Ende Rad</t>
  </si>
  <si>
    <t>Start Lauf</t>
  </si>
  <si>
    <t>Ende Lauf</t>
  </si>
  <si>
    <t>St.Nr</t>
  </si>
  <si>
    <t>Anja Bröcker</t>
  </si>
  <si>
    <t>Martin Stumpf</t>
  </si>
  <si>
    <t>Walter Fasching</t>
  </si>
  <si>
    <t>Franz Heily</t>
  </si>
  <si>
    <t>Bernd Höfinger</t>
  </si>
  <si>
    <t>Wolfgang Zuser</t>
  </si>
  <si>
    <t>Thomas Gössl</t>
  </si>
  <si>
    <t>Alexander Heili</t>
  </si>
  <si>
    <t>Harald Kaufmann</t>
  </si>
  <si>
    <t>Christoph Poindl</t>
  </si>
  <si>
    <t>Reinhard Gererstorfer</t>
  </si>
  <si>
    <t>R</t>
  </si>
  <si>
    <t>Walter Zobernig</t>
  </si>
  <si>
    <t>Kurt Schmidmayer</t>
  </si>
  <si>
    <t>Jürgen Heger</t>
  </si>
  <si>
    <t>Stefan Fritz</t>
  </si>
  <si>
    <t xml:space="preserve">12. Thayatal Man </t>
  </si>
  <si>
    <t>Drosendorf, 3.8.2013</t>
  </si>
  <si>
    <t>Walter Lima</t>
  </si>
  <si>
    <t>Paul Richter</t>
  </si>
  <si>
    <t>Günther Kraft</t>
  </si>
  <si>
    <t>Barbara Lima</t>
  </si>
  <si>
    <t>Andi Gössl</t>
  </si>
  <si>
    <t>Jürgen Grubek</t>
  </si>
  <si>
    <t>Kurt Körner</t>
  </si>
  <si>
    <t>Markus Oswald</t>
  </si>
  <si>
    <t>Christian Schmid</t>
  </si>
  <si>
    <t>Roland Rubik</t>
  </si>
  <si>
    <t>Kathia Auer</t>
  </si>
  <si>
    <t>Robert Voigtländer</t>
  </si>
  <si>
    <t>Thomas Winter</t>
  </si>
  <si>
    <t xml:space="preserve">Jan Populorum </t>
  </si>
  <si>
    <t>Thomas Zeller</t>
  </si>
  <si>
    <t>Karl Heinz Friedl</t>
  </si>
  <si>
    <t>Franz Jaux</t>
  </si>
  <si>
    <t>Bernhard Stellner</t>
  </si>
  <si>
    <t>Daniel Müller</t>
  </si>
  <si>
    <t>Edgar Tiller</t>
  </si>
  <si>
    <t>DNF</t>
  </si>
  <si>
    <t>Starterliste Thayatal Man 2013</t>
  </si>
  <si>
    <t xml:space="preserve">Zeitaufzeichnungen: Silvia Zobernig, Alice Richter, Rikki Fröhlich &amp; Chefzeitnehmer Peter Richter </t>
  </si>
  <si>
    <t>Stand: 4.8.2013, 21:00h</t>
  </si>
  <si>
    <r>
      <t xml:space="preserve">Ein Hinweis zum Namen: Bis 2011 nannten wir unseren Triathlon </t>
    </r>
    <r>
      <rPr>
        <b/>
        <i/>
        <sz val="12"/>
        <rFont val="Arial"/>
        <family val="2"/>
      </rPr>
      <t>FREE EAGLE Tri Mania.</t>
    </r>
  </si>
  <si>
    <t>Seit 2012 nennen wir ihn Thayatal Man. Außer dem Namen hat sich nichts geändert.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</si>
</sst>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:ss"/>
    <numFmt numFmtId="165" formatCode="h:mm:ss"/>
  </numFmts>
  <fonts count="43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6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46" fontId="3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45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21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9" fontId="0" fillId="33" borderId="15" xfId="0" applyNumberFormat="1" applyFont="1" applyFill="1" applyBorder="1" applyAlignment="1">
      <alignment/>
    </xf>
    <xf numFmtId="1" fontId="0" fillId="33" borderId="15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1" fontId="0" fillId="33" borderId="17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9" fontId="0" fillId="33" borderId="18" xfId="0" applyNumberFormat="1" applyFon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4" fontId="0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0" fillId="33" borderId="1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9" fontId="0" fillId="33" borderId="0" xfId="0" applyNumberFormat="1" applyFont="1" applyFill="1" applyBorder="1" applyAlignment="1">
      <alignment horizontal="center"/>
    </xf>
    <xf numFmtId="19" fontId="1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0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21" fontId="0" fillId="0" borderId="0" xfId="0" applyNumberFormat="1" applyFont="1" applyAlignment="1">
      <alignment horizontal="center"/>
    </xf>
    <xf numFmtId="21" fontId="1" fillId="33" borderId="0" xfId="0" applyNumberFormat="1" applyFont="1" applyFill="1" applyAlignment="1">
      <alignment horizontal="center"/>
    </xf>
    <xf numFmtId="21" fontId="1" fillId="33" borderId="0" xfId="0" applyNumberFormat="1" applyFont="1" applyFill="1" applyAlignment="1">
      <alignment/>
    </xf>
    <xf numFmtId="21" fontId="0" fillId="0" borderId="0" xfId="0" applyNumberFormat="1" applyAlignment="1">
      <alignment/>
    </xf>
    <xf numFmtId="45" fontId="1" fillId="33" borderId="0" xfId="0" applyNumberFormat="1" applyFont="1" applyFill="1" applyBorder="1" applyAlignment="1">
      <alignment horizontal="center"/>
    </xf>
    <xf numFmtId="21" fontId="1" fillId="33" borderId="0" xfId="0" applyNumberFormat="1" applyFont="1" applyFill="1" applyBorder="1" applyAlignment="1">
      <alignment/>
    </xf>
    <xf numFmtId="21" fontId="1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zoomScale="85" zoomScaleNormal="85" zoomScaleSheetLayoutView="5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39.0039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4.140625" style="3" customWidth="1"/>
    <col min="12" max="12" width="4.00390625" style="3" customWidth="1"/>
    <col min="13" max="13" width="7.7109375" style="3" customWidth="1"/>
    <col min="14" max="14" width="8.7109375" style="3" customWidth="1"/>
    <col min="15" max="15" width="16.00390625" style="3" customWidth="1"/>
    <col min="16" max="16" width="13.140625" style="3" customWidth="1"/>
    <col min="17" max="17" width="11.140625" style="3" customWidth="1"/>
    <col min="18" max="18" width="7.57421875" style="3" customWidth="1"/>
    <col min="19" max="19" width="9.421875" style="3" customWidth="1"/>
    <col min="20" max="21" width="11.00390625" style="3" customWidth="1"/>
    <col min="22" max="24" width="11.421875" style="4" customWidth="1"/>
    <col min="25" max="16384" width="11.421875" style="1" customWidth="1"/>
  </cols>
  <sheetData>
    <row r="1" spans="1:9" ht="30" customHeight="1">
      <c r="A1" s="79" t="s">
        <v>42</v>
      </c>
      <c r="B1" s="79"/>
      <c r="C1" s="79"/>
      <c r="D1" s="79"/>
      <c r="E1" s="79"/>
      <c r="F1" s="79"/>
      <c r="G1" s="79"/>
      <c r="H1" s="79"/>
      <c r="I1" s="79"/>
    </row>
    <row r="2" spans="1:9" ht="15.75">
      <c r="A2" s="80" t="s">
        <v>43</v>
      </c>
      <c r="B2" s="80"/>
      <c r="C2" s="80"/>
      <c r="D2" s="80"/>
      <c r="E2" s="80"/>
      <c r="F2" s="80"/>
      <c r="G2" s="80"/>
      <c r="H2" s="80"/>
      <c r="I2" s="80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81" t="s">
        <v>0</v>
      </c>
      <c r="B4" s="81"/>
      <c r="C4" s="81"/>
      <c r="D4" s="81"/>
      <c r="E4" s="81"/>
      <c r="F4" s="81"/>
      <c r="G4" s="81"/>
      <c r="H4" s="81"/>
      <c r="I4" s="81"/>
    </row>
    <row r="5" ht="15">
      <c r="A5" s="2"/>
    </row>
    <row r="6" spans="1:21" ht="25.5" customHeight="1">
      <c r="A6" s="2" t="s">
        <v>1</v>
      </c>
      <c r="B6" s="1" t="s">
        <v>2</v>
      </c>
      <c r="C6" s="2" t="s">
        <v>3</v>
      </c>
      <c r="D6" s="82" t="s">
        <v>4</v>
      </c>
      <c r="E6" s="82"/>
      <c r="F6" s="82" t="s">
        <v>5</v>
      </c>
      <c r="G6" s="82"/>
      <c r="H6" s="82" t="s">
        <v>6</v>
      </c>
      <c r="I6" s="82"/>
      <c r="J6" s="1"/>
      <c r="R6" s="4"/>
      <c r="S6" s="4"/>
      <c r="T6" s="4"/>
      <c r="U6" s="4"/>
    </row>
    <row r="7" spans="1:21" ht="30" customHeight="1">
      <c r="A7" s="6">
        <f aca="true" t="shared" si="0" ref="A7:A39">RANK(C7,C$7:C$42,1)</f>
        <v>1</v>
      </c>
      <c r="B7" s="1" t="str">
        <f>'Durchgangszeiten(Eingabe)'!A5</f>
        <v>Robert Voigtländer</v>
      </c>
      <c r="C7" s="7">
        <f>'Durchgangszeiten(Eingabe)'!N5</f>
        <v>0.0461111111111111</v>
      </c>
      <c r="D7" s="8">
        <f>'Durchgangszeiten(Eingabe)'!D5</f>
        <v>0.005706018518518596</v>
      </c>
      <c r="E7" s="6">
        <f aca="true" t="shared" si="1" ref="E7:E41">RANK(D7,D$7:D$42,1)</f>
        <v>1</v>
      </c>
      <c r="F7" s="9">
        <f>'Durchgangszeiten(Eingabe)'!H5-'Durchgangszeiten(Eingabe)'!F5</f>
        <v>0.024629629629629668</v>
      </c>
      <c r="G7" s="6">
        <f aca="true" t="shared" si="2" ref="G7:G41">RANK(F7,F$7:F$42,1)</f>
        <v>2</v>
      </c>
      <c r="H7" s="8">
        <f>'Durchgangszeiten(Eingabe)'!L5-'Durchgangszeiten(Eingabe)'!J5</f>
        <v>0.014837962962962914</v>
      </c>
      <c r="I7" s="6">
        <f aca="true" t="shared" si="3" ref="I7:I39">RANK(H7,H$7:H$42,1)</f>
        <v>1</v>
      </c>
      <c r="R7" s="4"/>
      <c r="S7" s="4"/>
      <c r="T7" s="4"/>
      <c r="U7" s="4"/>
    </row>
    <row r="8" spans="1:21" ht="25.5" customHeight="1">
      <c r="A8" s="6">
        <f t="shared" si="0"/>
        <v>2</v>
      </c>
      <c r="B8" s="1" t="str">
        <f>'Durchgangszeiten(Eingabe)'!A6</f>
        <v>Walter Lima</v>
      </c>
      <c r="C8" s="7">
        <f>'Durchgangszeiten(Eingabe)'!N6</f>
        <v>0.04734953703703704</v>
      </c>
      <c r="D8" s="8">
        <f>'Durchgangszeiten(Eingabe)'!D6</f>
        <v>0.006053240740740762</v>
      </c>
      <c r="E8" s="6">
        <f t="shared" si="1"/>
        <v>2</v>
      </c>
      <c r="F8" s="9">
        <f>'Durchgangszeiten(Eingabe)'!H6-'Durchgangszeiten(Eingabe)'!F6</f>
        <v>0.024814814814814845</v>
      </c>
      <c r="G8" s="6">
        <f t="shared" si="2"/>
        <v>3</v>
      </c>
      <c r="H8" s="8">
        <f>'Durchgangszeiten(Eingabe)'!L6-'Durchgangszeiten(Eingabe)'!J6</f>
        <v>0.015312499999999951</v>
      </c>
      <c r="I8" s="6">
        <f t="shared" si="3"/>
        <v>3</v>
      </c>
      <c r="R8" s="4"/>
      <c r="S8" s="4"/>
      <c r="T8" s="4"/>
      <c r="U8" s="4"/>
    </row>
    <row r="9" spans="1:21" ht="25.5" customHeight="1">
      <c r="A9" s="6">
        <f t="shared" si="0"/>
        <v>3</v>
      </c>
      <c r="B9" s="1" t="str">
        <f>'Durchgangszeiten(Eingabe)'!A7</f>
        <v>Jürgen Grubek</v>
      </c>
      <c r="C9" s="7">
        <f>'Durchgangszeiten(Eingabe)'!N7</f>
        <v>0.05001157407407408</v>
      </c>
      <c r="D9" s="8">
        <f>'Durchgangszeiten(Eingabe)'!D7</f>
        <v>0.007627314814814823</v>
      </c>
      <c r="E9" s="6">
        <f t="shared" si="1"/>
        <v>8</v>
      </c>
      <c r="F9" s="9">
        <f>'Durchgangszeiten(Eingabe)'!H7-'Durchgangszeiten(Eingabe)'!F7</f>
        <v>0.024120370370370403</v>
      </c>
      <c r="G9" s="6">
        <f t="shared" si="2"/>
        <v>1</v>
      </c>
      <c r="H9" s="8">
        <f>'Durchgangszeiten(Eingabe)'!L7-'Durchgangszeiten(Eingabe)'!J7</f>
        <v>0.01662037037037034</v>
      </c>
      <c r="I9" s="6">
        <f t="shared" si="3"/>
        <v>8</v>
      </c>
      <c r="R9" s="4"/>
      <c r="S9" s="4"/>
      <c r="T9" s="4"/>
      <c r="U9" s="4"/>
    </row>
    <row r="10" spans="1:9" ht="25.5" customHeight="1">
      <c r="A10" s="6">
        <f t="shared" si="0"/>
        <v>4</v>
      </c>
      <c r="B10" s="1" t="str">
        <f>'Durchgangszeiten(Eingabe)'!A8</f>
        <v>Kurt Körner</v>
      </c>
      <c r="C10" s="7">
        <f>'Durchgangszeiten(Eingabe)'!N8</f>
        <v>0.05064814814814822</v>
      </c>
      <c r="D10" s="8">
        <f>'Durchgangszeiten(Eingabe)'!D8</f>
        <v>0.008078703703703671</v>
      </c>
      <c r="E10" s="6">
        <f t="shared" si="1"/>
        <v>15</v>
      </c>
      <c r="F10" s="9">
        <f>'Durchgangszeiten(Eingabe)'!H8-'Durchgangszeiten(Eingabe)'!F8</f>
        <v>0.02605324074074078</v>
      </c>
      <c r="G10" s="6">
        <f t="shared" si="2"/>
        <v>7</v>
      </c>
      <c r="H10" s="8">
        <f>'Durchgangszeiten(Eingabe)'!L8-'Durchgangszeiten(Eingabe)'!J8</f>
        <v>0.014849537037037064</v>
      </c>
      <c r="I10" s="6">
        <f t="shared" si="3"/>
        <v>2</v>
      </c>
    </row>
    <row r="11" spans="1:21" ht="25.5" customHeight="1">
      <c r="A11" s="6">
        <f t="shared" si="0"/>
        <v>5</v>
      </c>
      <c r="B11" s="1" t="str">
        <f>'Durchgangszeiten(Eingabe)'!A9</f>
        <v>Walter Fasching</v>
      </c>
      <c r="C11" s="7">
        <f>'Durchgangszeiten(Eingabe)'!N9</f>
        <v>0.05108796296296303</v>
      </c>
      <c r="D11" s="8">
        <f>'Durchgangszeiten(Eingabe)'!D9</f>
        <v>0.007997685185185177</v>
      </c>
      <c r="E11" s="6">
        <f t="shared" si="1"/>
        <v>13</v>
      </c>
      <c r="F11" s="9">
        <f>'Durchgangszeiten(Eingabe)'!H9-'Durchgangszeiten(Eingabe)'!F9</f>
        <v>0.02577546296296296</v>
      </c>
      <c r="G11" s="6">
        <f t="shared" si="2"/>
        <v>5</v>
      </c>
      <c r="H11" s="8">
        <f>'Durchgangszeiten(Eingabe)'!L9-'Durchgangszeiten(Eingabe)'!J9</f>
        <v>0.015729166666666683</v>
      </c>
      <c r="I11" s="6">
        <f t="shared" si="3"/>
        <v>5</v>
      </c>
      <c r="R11" s="4"/>
      <c r="S11" s="4"/>
      <c r="T11" s="4"/>
      <c r="U11" s="4"/>
    </row>
    <row r="12" spans="1:21" ht="25.5" customHeight="1">
      <c r="A12" s="6">
        <f t="shared" si="0"/>
        <v>6</v>
      </c>
      <c r="B12" s="1" t="str">
        <f>'Durchgangszeiten(Eingabe)'!A10</f>
        <v>Paul Richter</v>
      </c>
      <c r="C12" s="7">
        <f>'Durchgangszeiten(Eingabe)'!N10</f>
        <v>0.05262731481481486</v>
      </c>
      <c r="D12" s="8">
        <f>'Durchgangszeiten(Eingabe)'!D10</f>
        <v>0.007650462962963012</v>
      </c>
      <c r="E12" s="6">
        <f t="shared" si="1"/>
        <v>9</v>
      </c>
      <c r="F12" s="9">
        <f>'Durchgangszeiten(Eingabe)'!H10-'Durchgangszeiten(Eingabe)'!F10</f>
        <v>0.02633101851851849</v>
      </c>
      <c r="G12" s="6">
        <f t="shared" si="2"/>
        <v>8</v>
      </c>
      <c r="H12" s="8">
        <f>'Durchgangszeiten(Eingabe)'!L10-'Durchgangszeiten(Eingabe)'!J10</f>
        <v>0.01752314814814815</v>
      </c>
      <c r="I12" s="6">
        <f t="shared" si="3"/>
        <v>14</v>
      </c>
      <c r="R12" s="4"/>
      <c r="S12" s="4"/>
      <c r="T12" s="4"/>
      <c r="U12" s="4"/>
    </row>
    <row r="13" spans="1:21" ht="25.5" customHeight="1">
      <c r="A13" s="6">
        <f t="shared" si="0"/>
        <v>7</v>
      </c>
      <c r="B13" s="1" t="str">
        <f>'Durchgangszeiten(Eingabe)'!A11</f>
        <v>Franz Heily</v>
      </c>
      <c r="C13" s="7">
        <f>'Durchgangszeiten(Eingabe)'!N11</f>
        <v>0.0527777777777777</v>
      </c>
      <c r="D13" s="8">
        <f>'Durchgangszeiten(Eingabe)'!D11</f>
        <v>0.00825231481481481</v>
      </c>
      <c r="E13" s="6">
        <f t="shared" si="1"/>
        <v>18</v>
      </c>
      <c r="F13" s="9">
        <f>'Durchgangszeiten(Eingabe)'!H11-'Durchgangszeiten(Eingabe)'!F11</f>
        <v>0.02574074074074073</v>
      </c>
      <c r="G13" s="6">
        <f t="shared" si="2"/>
        <v>4</v>
      </c>
      <c r="H13" s="8">
        <f>'Durchgangszeiten(Eingabe)'!L11-'Durchgangszeiten(Eingabe)'!J11</f>
        <v>0.017615740740740682</v>
      </c>
      <c r="I13" s="6">
        <f t="shared" si="3"/>
        <v>16</v>
      </c>
      <c r="R13" s="4"/>
      <c r="S13" s="4"/>
      <c r="T13" s="4"/>
      <c r="U13" s="4"/>
    </row>
    <row r="14" spans="1:9" ht="25.5" customHeight="1">
      <c r="A14" s="6">
        <f t="shared" si="0"/>
        <v>8</v>
      </c>
      <c r="B14" s="1" t="str">
        <f>'Durchgangszeiten(Eingabe)'!A12</f>
        <v>Anja Bröcker</v>
      </c>
      <c r="C14" s="7">
        <f>'Durchgangszeiten(Eingabe)'!N12</f>
        <v>0.0534027777777778</v>
      </c>
      <c r="D14" s="8">
        <f>'Durchgangszeiten(Eingabe)'!D12</f>
        <v>0.00680555555555562</v>
      </c>
      <c r="E14" s="6">
        <f t="shared" si="1"/>
        <v>4</v>
      </c>
      <c r="F14" s="9">
        <f>'Durchgangszeiten(Eingabe)'!H12-'Durchgangszeiten(Eingabe)'!F12</f>
        <v>0.028414351851851816</v>
      </c>
      <c r="G14" s="6">
        <f t="shared" si="2"/>
        <v>23</v>
      </c>
      <c r="H14" s="8">
        <f>'Durchgangszeiten(Eingabe)'!L12-'Durchgangszeiten(Eingabe)'!J12</f>
        <v>0.016712962962962985</v>
      </c>
      <c r="I14" s="6">
        <f t="shared" si="3"/>
        <v>10</v>
      </c>
    </row>
    <row r="15" spans="1:21" ht="25.5" customHeight="1">
      <c r="A15" s="6">
        <f t="shared" si="0"/>
        <v>9</v>
      </c>
      <c r="B15" s="1" t="str">
        <f>'Durchgangszeiten(Eingabe)'!A13</f>
        <v>Bernd Höfinger</v>
      </c>
      <c r="C15" s="7">
        <f>'Durchgangszeiten(Eingabe)'!N13</f>
        <v>0.05353009259259256</v>
      </c>
      <c r="D15" s="8">
        <f>'Durchgangszeiten(Eingabe)'!D13</f>
        <v>0.006851851851851887</v>
      </c>
      <c r="E15" s="6">
        <f t="shared" si="1"/>
        <v>5</v>
      </c>
      <c r="F15" s="9">
        <f>'Durchgangszeiten(Eingabe)'!H13-'Durchgangszeiten(Eingabe)'!F13</f>
        <v>0.02736111111111106</v>
      </c>
      <c r="G15" s="6">
        <f t="shared" si="2"/>
        <v>12</v>
      </c>
      <c r="H15" s="8">
        <f>'Durchgangszeiten(Eingabe)'!L13-'Durchgangszeiten(Eingabe)'!J13</f>
        <v>0.017997685185185186</v>
      </c>
      <c r="I15" s="6">
        <f t="shared" si="3"/>
        <v>18</v>
      </c>
      <c r="R15" s="4"/>
      <c r="S15" s="4"/>
      <c r="T15" s="4"/>
      <c r="U15" s="4"/>
    </row>
    <row r="16" spans="1:21" ht="25.5" customHeight="1">
      <c r="A16" s="6">
        <f t="shared" si="0"/>
        <v>10</v>
      </c>
      <c r="B16" s="1" t="str">
        <f>'Durchgangszeiten(Eingabe)'!A14</f>
        <v>Roland Rubik</v>
      </c>
      <c r="C16" s="7">
        <f>'Durchgangszeiten(Eingabe)'!N14</f>
        <v>0.05354166666666671</v>
      </c>
      <c r="D16" s="8">
        <f>'Durchgangszeiten(Eingabe)'!D14</f>
        <v>0.008344907407407454</v>
      </c>
      <c r="E16" s="6">
        <f t="shared" si="1"/>
        <v>20</v>
      </c>
      <c r="F16" s="9">
        <f>'Durchgangszeiten(Eingabe)'!H14-'Durchgangszeiten(Eingabe)'!F14</f>
        <v>0.027372685185185208</v>
      </c>
      <c r="G16" s="6">
        <f t="shared" si="2"/>
        <v>13</v>
      </c>
      <c r="H16" s="8">
        <f>'Durchgangszeiten(Eingabe)'!L14-'Durchgangszeiten(Eingabe)'!J14</f>
        <v>0.016030092592592693</v>
      </c>
      <c r="I16" s="6">
        <f t="shared" si="3"/>
        <v>6</v>
      </c>
      <c r="R16" s="4"/>
      <c r="S16" s="4"/>
      <c r="T16" s="4"/>
      <c r="U16" s="4"/>
    </row>
    <row r="17" spans="1:9" ht="25.5" customHeight="1">
      <c r="A17" s="6">
        <f t="shared" si="0"/>
        <v>11</v>
      </c>
      <c r="B17" s="1" t="str">
        <f>'Durchgangszeiten(Eingabe)'!A15</f>
        <v>Edgar Tiller</v>
      </c>
      <c r="C17" s="7">
        <f>'Durchgangszeiten(Eingabe)'!N15</f>
        <v>0.0537847222222223</v>
      </c>
      <c r="D17" s="8">
        <f>'Durchgangszeiten(Eingabe)'!D15</f>
        <v>0.007789351851851811</v>
      </c>
      <c r="E17" s="6">
        <f t="shared" si="1"/>
        <v>11</v>
      </c>
      <c r="F17" s="9">
        <f>'Durchgangszeiten(Eingabe)'!H15-'Durchgangszeiten(Eingabe)'!F15</f>
        <v>0.02778935185185183</v>
      </c>
      <c r="G17" s="6">
        <f t="shared" si="2"/>
        <v>18</v>
      </c>
      <c r="H17" s="8">
        <f>'Durchgangszeiten(Eingabe)'!L15-'Durchgangszeiten(Eingabe)'!J15</f>
        <v>0.01680555555555563</v>
      </c>
      <c r="I17" s="6">
        <f t="shared" si="3"/>
        <v>11</v>
      </c>
    </row>
    <row r="18" spans="1:9" ht="25.5" customHeight="1">
      <c r="A18" s="6">
        <f t="shared" si="0"/>
        <v>12</v>
      </c>
      <c r="B18" s="1" t="str">
        <f>'Durchgangszeiten(Eingabe)'!A16</f>
        <v>Harald Kaufmann</v>
      </c>
      <c r="C18" s="7">
        <f>'Durchgangszeiten(Eingabe)'!N16</f>
        <v>0.05439814814814825</v>
      </c>
      <c r="D18" s="8">
        <f>'Durchgangszeiten(Eingabe)'!D16</f>
        <v>0.008275462962962998</v>
      </c>
      <c r="E18" s="6">
        <f t="shared" si="1"/>
        <v>19</v>
      </c>
      <c r="F18" s="9">
        <f>'Durchgangszeiten(Eingabe)'!H16-'Durchgangszeiten(Eingabe)'!F16</f>
        <v>0.027696759259259296</v>
      </c>
      <c r="G18" s="6">
        <f t="shared" si="2"/>
        <v>17</v>
      </c>
      <c r="H18" s="8">
        <f>'Durchgangszeiten(Eingabe)'!L16-'Durchgangszeiten(Eingabe)'!J16</f>
        <v>0.017164351851851833</v>
      </c>
      <c r="I18" s="6">
        <f t="shared" si="3"/>
        <v>13</v>
      </c>
    </row>
    <row r="19" spans="1:9" ht="25.5" customHeight="1">
      <c r="A19" s="6">
        <f t="shared" si="0"/>
        <v>12</v>
      </c>
      <c r="B19" s="1" t="str">
        <f>'Durchgangszeiten(Eingabe)'!A17</f>
        <v>Martin Stumpf</v>
      </c>
      <c r="C19" s="7">
        <f>'Durchgangszeiten(Eingabe)'!N17</f>
        <v>0.05439814814814825</v>
      </c>
      <c r="D19" s="8">
        <f>'Durchgangszeiten(Eingabe)'!D17</f>
        <v>0.00953703703703701</v>
      </c>
      <c r="E19" s="6">
        <f t="shared" si="1"/>
        <v>29</v>
      </c>
      <c r="F19" s="9">
        <f>'Durchgangszeiten(Eingabe)'!H17-'Durchgangszeiten(Eingabe)'!F17</f>
        <v>0.028020833333333384</v>
      </c>
      <c r="G19" s="6">
        <f t="shared" si="2"/>
        <v>19</v>
      </c>
      <c r="H19" s="8">
        <f>'Durchgangszeiten(Eingabe)'!L17-'Durchgangszeiten(Eingabe)'!J17</f>
        <v>0.015335648148148251</v>
      </c>
      <c r="I19" s="6">
        <f t="shared" si="3"/>
        <v>4</v>
      </c>
    </row>
    <row r="20" spans="1:9" ht="25.5" customHeight="1">
      <c r="A20" s="6">
        <f t="shared" si="0"/>
        <v>14</v>
      </c>
      <c r="B20" s="1" t="str">
        <f>'Durchgangszeiten(Eingabe)'!A18</f>
        <v>Alexander Heili</v>
      </c>
      <c r="C20" s="7">
        <f>'Durchgangszeiten(Eingabe)'!N18</f>
        <v>0.05472222222222223</v>
      </c>
      <c r="D20" s="8">
        <f>'Durchgangszeiten(Eingabe)'!D18</f>
        <v>0.009293981481481528</v>
      </c>
      <c r="E20" s="6">
        <f t="shared" si="1"/>
        <v>27</v>
      </c>
      <c r="F20" s="9">
        <f>'Durchgangszeiten(Eingabe)'!H18-'Durchgangszeiten(Eingabe)'!F18</f>
        <v>0.027534722222222197</v>
      </c>
      <c r="G20" s="6">
        <f t="shared" si="2"/>
        <v>14</v>
      </c>
      <c r="H20" s="8">
        <f>'Durchgangszeiten(Eingabe)'!L18-'Durchgangszeiten(Eingabe)'!J18</f>
        <v>0.016284722222222214</v>
      </c>
      <c r="I20" s="6">
        <f t="shared" si="3"/>
        <v>7</v>
      </c>
    </row>
    <row r="21" spans="1:9" ht="25.5" customHeight="1">
      <c r="A21" s="6">
        <f t="shared" si="0"/>
        <v>15</v>
      </c>
      <c r="B21" s="1" t="str">
        <f>'Durchgangszeiten(Eingabe)'!A19</f>
        <v>Jan Populorum </v>
      </c>
      <c r="C21" s="7">
        <f>'Durchgangszeiten(Eingabe)'!N19</f>
        <v>0.054907407407407405</v>
      </c>
      <c r="D21" s="8">
        <f>'Durchgangszeiten(Eingabe)'!D19</f>
        <v>0.008032407407407405</v>
      </c>
      <c r="E21" s="6">
        <f t="shared" si="1"/>
        <v>14</v>
      </c>
      <c r="F21" s="9">
        <f>'Durchgangszeiten(Eingabe)'!H19-'Durchgangszeiten(Eingabe)'!F19</f>
        <v>0.02763888888888888</v>
      </c>
      <c r="G21" s="6">
        <f t="shared" si="2"/>
        <v>16</v>
      </c>
      <c r="H21" s="8">
        <f>'Durchgangszeiten(Eingabe)'!L19-'Durchgangszeiten(Eingabe)'!J19</f>
        <v>0.017592592592592493</v>
      </c>
      <c r="I21" s="6">
        <f t="shared" si="3"/>
        <v>15</v>
      </c>
    </row>
    <row r="22" spans="1:9" ht="25.5" customHeight="1">
      <c r="A22" s="6">
        <f t="shared" si="0"/>
        <v>16</v>
      </c>
      <c r="B22" s="1" t="str">
        <f>'Durchgangszeiten(Eingabe)'!A20</f>
        <v>Günther Kraft</v>
      </c>
      <c r="C22" s="7">
        <f>'Durchgangszeiten(Eingabe)'!N20</f>
        <v>0.055185185185185226</v>
      </c>
      <c r="D22" s="8">
        <f>'Durchgangszeiten(Eingabe)'!D20</f>
        <v>0.00811342592592601</v>
      </c>
      <c r="E22" s="6">
        <f t="shared" si="1"/>
        <v>16</v>
      </c>
      <c r="F22" s="9">
        <f>'Durchgangszeiten(Eingabe)'!H20-'Durchgangszeiten(Eingabe)'!F20</f>
        <v>0.02648148148148155</v>
      </c>
      <c r="G22" s="6">
        <f t="shared" si="2"/>
        <v>9</v>
      </c>
      <c r="H22" s="8">
        <f>'Durchgangszeiten(Eingabe)'!L20-'Durchgangszeiten(Eingabe)'!J20</f>
        <v>0.018344907407407463</v>
      </c>
      <c r="I22" s="6">
        <f t="shared" si="3"/>
        <v>20</v>
      </c>
    </row>
    <row r="23" spans="1:9" ht="25.5" customHeight="1">
      <c r="A23" s="6">
        <f t="shared" si="0"/>
        <v>17</v>
      </c>
      <c r="B23" s="1" t="str">
        <f>'Durchgangszeiten(Eingabe)'!A21</f>
        <v>Walter Zobernig</v>
      </c>
      <c r="C23" s="7">
        <f>'Durchgangszeiten(Eingabe)'!N21</f>
        <v>0.05543981481481486</v>
      </c>
      <c r="D23" s="8">
        <f>'Durchgangszeiten(Eingabe)'!D21</f>
        <v>0.00883101851851853</v>
      </c>
      <c r="E23" s="6">
        <f t="shared" si="1"/>
        <v>24</v>
      </c>
      <c r="F23" s="9">
        <f>'Durchgangszeiten(Eingabe)'!H21-'Durchgangszeiten(Eingabe)'!F21</f>
        <v>0.02704861111111112</v>
      </c>
      <c r="G23" s="6">
        <f t="shared" si="2"/>
        <v>11</v>
      </c>
      <c r="H23" s="8">
        <f>'Durchgangszeiten(Eingabe)'!L21-'Durchgangszeiten(Eingabe)'!J21</f>
        <v>0.018055555555555602</v>
      </c>
      <c r="I23" s="6">
        <f t="shared" si="3"/>
        <v>19</v>
      </c>
    </row>
    <row r="24" spans="1:9" ht="25.5" customHeight="1">
      <c r="A24" s="6">
        <f t="shared" si="0"/>
        <v>18</v>
      </c>
      <c r="B24" s="1" t="str">
        <f>'Durchgangszeiten(Eingabe)'!A22</f>
        <v>Thomas Gössl</v>
      </c>
      <c r="C24" s="7">
        <f>'Durchgangszeiten(Eingabe)'!N22</f>
        <v>0.05582175925925925</v>
      </c>
      <c r="D24" s="8">
        <f>'Durchgangszeiten(Eingabe)'!D22</f>
        <v>0.007696759259259278</v>
      </c>
      <c r="E24" s="6">
        <f t="shared" si="1"/>
        <v>10</v>
      </c>
      <c r="F24" s="9">
        <f>'Durchgangszeiten(Eingabe)'!H22-'Durchgangszeiten(Eingabe)'!F22</f>
        <v>0.025949074074074097</v>
      </c>
      <c r="G24" s="6">
        <f t="shared" si="2"/>
        <v>6</v>
      </c>
      <c r="H24" s="8">
        <f>'Durchgangszeiten(Eingabe)'!L22-'Durchgangszeiten(Eingabe)'!J22</f>
        <v>0.020590277777777777</v>
      </c>
      <c r="I24" s="6">
        <f t="shared" si="3"/>
        <v>28</v>
      </c>
    </row>
    <row r="25" spans="1:9" ht="25.5" customHeight="1">
      <c r="A25" s="6">
        <f t="shared" si="0"/>
        <v>19</v>
      </c>
      <c r="B25" s="1" t="str">
        <f>'Durchgangszeiten(Eingabe)'!A23</f>
        <v>Reinhard Gererstorfer</v>
      </c>
      <c r="C25" s="7">
        <f>'Durchgangszeiten(Eingabe)'!N23</f>
        <v>0.05601851851851858</v>
      </c>
      <c r="D25" s="8">
        <f>'Durchgangszeiten(Eingabe)'!D23</f>
        <v>0.010659722222222223</v>
      </c>
      <c r="E25" s="6">
        <f t="shared" si="1"/>
        <v>34</v>
      </c>
      <c r="F25" s="9">
        <f>'Durchgangszeiten(Eingabe)'!H23-'Durchgangszeiten(Eingabe)'!F23</f>
        <v>0.02673611111111107</v>
      </c>
      <c r="G25" s="6">
        <f t="shared" si="2"/>
        <v>10</v>
      </c>
      <c r="H25" s="8">
        <f>'Durchgangszeiten(Eingabe)'!L23-'Durchgangszeiten(Eingabe)'!J23</f>
        <v>0.016886574074074012</v>
      </c>
      <c r="I25" s="6">
        <f t="shared" si="3"/>
        <v>12</v>
      </c>
    </row>
    <row r="26" spans="1:9" ht="25.5" customHeight="1">
      <c r="A26" s="6">
        <f t="shared" si="0"/>
        <v>20</v>
      </c>
      <c r="B26" s="1" t="str">
        <f>'Durchgangszeiten(Eingabe)'!A24</f>
        <v>Wolfgang Zuser</v>
      </c>
      <c r="C26" s="7">
        <f>'Durchgangszeiten(Eingabe)'!N24</f>
        <v>0.05697916666666669</v>
      </c>
      <c r="D26" s="8">
        <f>'Durchgangszeiten(Eingabe)'!D24</f>
        <v>0.008194444444444504</v>
      </c>
      <c r="E26" s="6">
        <f t="shared" si="1"/>
        <v>17</v>
      </c>
      <c r="F26" s="9">
        <f>'Durchgangszeiten(Eingabe)'!H24-'Durchgangszeiten(Eingabe)'!F24</f>
        <v>0.02763888888888877</v>
      </c>
      <c r="G26" s="6">
        <f t="shared" si="2"/>
        <v>15</v>
      </c>
      <c r="H26" s="8">
        <f>'Durchgangszeiten(Eingabe)'!L24-'Durchgangszeiten(Eingabe)'!J24</f>
        <v>0.01922453703703697</v>
      </c>
      <c r="I26" s="6">
        <f t="shared" si="3"/>
        <v>24</v>
      </c>
    </row>
    <row r="27" spans="1:9" ht="25.5" customHeight="1">
      <c r="A27" s="6">
        <f t="shared" si="0"/>
        <v>21</v>
      </c>
      <c r="B27" s="1" t="str">
        <f>'Durchgangszeiten(Eingabe)'!A25</f>
        <v>Christoph Poindl</v>
      </c>
      <c r="C27" s="7">
        <f>'Durchgangszeiten(Eingabe)'!N25</f>
        <v>0.058530092592592564</v>
      </c>
      <c r="D27" s="8">
        <f>'Durchgangszeiten(Eingabe)'!D25</f>
        <v>0.008611111111111125</v>
      </c>
      <c r="E27" s="6">
        <f t="shared" si="1"/>
        <v>21</v>
      </c>
      <c r="F27" s="9">
        <f>'Durchgangszeiten(Eingabe)'!H25-'Durchgangszeiten(Eingabe)'!F25</f>
        <v>0.02819444444444441</v>
      </c>
      <c r="G27" s="6">
        <f t="shared" si="2"/>
        <v>20</v>
      </c>
      <c r="H27" s="8">
        <f>'Durchgangszeiten(Eingabe)'!L25-'Durchgangszeiten(Eingabe)'!J25</f>
        <v>0.019872685185185146</v>
      </c>
      <c r="I27" s="6">
        <f t="shared" si="3"/>
        <v>25</v>
      </c>
    </row>
    <row r="28" spans="1:9" ht="25.5" customHeight="1">
      <c r="A28" s="6">
        <f t="shared" si="0"/>
        <v>22</v>
      </c>
      <c r="B28" s="1" t="str">
        <f>'Durchgangszeiten(Eingabe)'!A26</f>
        <v>Barbara Lima</v>
      </c>
      <c r="C28" s="7">
        <f>'Durchgangszeiten(Eingabe)'!N26</f>
        <v>0.05905092592592587</v>
      </c>
      <c r="D28" s="8">
        <f>'Durchgangszeiten(Eingabe)'!D26</f>
        <v>0.006435185185185266</v>
      </c>
      <c r="E28" s="6">
        <f t="shared" si="1"/>
        <v>3</v>
      </c>
      <c r="F28" s="9">
        <f>'Durchgangszeiten(Eingabe)'!H26-'Durchgangszeiten(Eingabe)'!F26</f>
        <v>0.0299652777777778</v>
      </c>
      <c r="G28" s="6">
        <f t="shared" si="2"/>
        <v>26</v>
      </c>
      <c r="H28" s="8">
        <f>'Durchgangszeiten(Eingabe)'!L26-'Durchgangszeiten(Eingabe)'!J26</f>
        <v>0.020879629629629637</v>
      </c>
      <c r="I28" s="6">
        <f t="shared" si="3"/>
        <v>29</v>
      </c>
    </row>
    <row r="29" spans="1:9" ht="25.5" customHeight="1">
      <c r="A29" s="6">
        <f t="shared" si="0"/>
        <v>23</v>
      </c>
      <c r="B29" s="1" t="str">
        <f>'Durchgangszeiten(Eingabe)'!A27</f>
        <v>Franz Jaux</v>
      </c>
      <c r="C29" s="7">
        <f>'Durchgangszeiten(Eingabe)'!N27</f>
        <v>0.05906250000000002</v>
      </c>
      <c r="D29" s="8">
        <f>'Durchgangszeiten(Eingabe)'!D27</f>
        <v>0.009328703703703756</v>
      </c>
      <c r="E29" s="6">
        <f t="shared" si="1"/>
        <v>28</v>
      </c>
      <c r="F29" s="9">
        <f>'Durchgangszeiten(Eingabe)'!H27-'Durchgangszeiten(Eingabe)'!F27</f>
        <v>0.02820601851851856</v>
      </c>
      <c r="G29" s="6">
        <f t="shared" si="2"/>
        <v>21</v>
      </c>
      <c r="H29" s="8">
        <f>'Durchgangszeiten(Eingabe)'!L27-'Durchgangszeiten(Eingabe)'!J27</f>
        <v>0.018993055555555638</v>
      </c>
      <c r="I29" s="6">
        <f t="shared" si="3"/>
        <v>22</v>
      </c>
    </row>
    <row r="30" spans="1:9" ht="25.5" customHeight="1">
      <c r="A30" s="6">
        <f t="shared" si="0"/>
        <v>24</v>
      </c>
      <c r="B30" s="1" t="str">
        <f>'Durchgangszeiten(Eingabe)'!A28</f>
        <v>Stefan Fritz</v>
      </c>
      <c r="C30" s="7">
        <f>'Durchgangszeiten(Eingabe)'!N28</f>
        <v>0.059224537037037006</v>
      </c>
      <c r="D30" s="8">
        <f>'Durchgangszeiten(Eingabe)'!D28</f>
        <v>0.009143518518518579</v>
      </c>
      <c r="E30" s="6">
        <f t="shared" si="1"/>
        <v>26</v>
      </c>
      <c r="F30" s="9">
        <f>'Durchgangszeiten(Eingabe)'!H28-'Durchgangszeiten(Eingabe)'!F28</f>
        <v>0.030289351851851887</v>
      </c>
      <c r="G30" s="6">
        <f t="shared" si="2"/>
        <v>29</v>
      </c>
      <c r="H30" s="8">
        <f>'Durchgangszeiten(Eingabe)'!L28-'Durchgangszeiten(Eingabe)'!J28</f>
        <v>0.016678240740740757</v>
      </c>
      <c r="I30" s="6">
        <f t="shared" si="3"/>
        <v>9</v>
      </c>
    </row>
    <row r="31" spans="1:9" ht="25.5" customHeight="1">
      <c r="A31" s="6">
        <f t="shared" si="0"/>
        <v>25</v>
      </c>
      <c r="B31" s="1" t="str">
        <f>'Durchgangszeiten(Eingabe)'!A29</f>
        <v>Thomas Zeller</v>
      </c>
      <c r="C31" s="7">
        <f>'Durchgangszeiten(Eingabe)'!N29</f>
        <v>0.05973379629629638</v>
      </c>
      <c r="D31" s="8">
        <f>'Durchgangszeiten(Eingabe)'!D29</f>
        <v>0.010532407407407463</v>
      </c>
      <c r="E31" s="6">
        <f t="shared" si="1"/>
        <v>32</v>
      </c>
      <c r="F31" s="9">
        <f>'Durchgangszeiten(Eingabe)'!H29-'Durchgangszeiten(Eingabe)'!F29</f>
        <v>0.028263888888888977</v>
      </c>
      <c r="G31" s="6">
        <f t="shared" si="2"/>
        <v>22</v>
      </c>
      <c r="H31" s="8">
        <f>'Durchgangszeiten(Eingabe)'!L29-'Durchgangszeiten(Eingabe)'!J29</f>
        <v>0.01909722222222232</v>
      </c>
      <c r="I31" s="6">
        <f t="shared" si="3"/>
        <v>23</v>
      </c>
    </row>
    <row r="32" spans="1:9" ht="25.5" customHeight="1">
      <c r="A32" s="6">
        <f t="shared" si="0"/>
        <v>26</v>
      </c>
      <c r="B32" s="1" t="str">
        <f>'Durchgangszeiten(Eingabe)'!A30</f>
        <v>Markus Oswald</v>
      </c>
      <c r="C32" s="7">
        <f>'Durchgangszeiten(Eingabe)'!N30</f>
        <v>0.06015046296296289</v>
      </c>
      <c r="D32" s="8">
        <f>'Durchgangszeiten(Eingabe)'!D30</f>
        <v>0.010185185185185186</v>
      </c>
      <c r="E32" s="6">
        <f t="shared" si="1"/>
        <v>30</v>
      </c>
      <c r="F32" s="9">
        <f>'Durchgangszeiten(Eingabe)'!H30-'Durchgangszeiten(Eingabe)'!F30</f>
        <v>0.029166666666666785</v>
      </c>
      <c r="G32" s="6">
        <f t="shared" si="2"/>
        <v>25</v>
      </c>
      <c r="H32" s="8">
        <f>'Durchgangszeiten(Eingabe)'!L30-'Durchgangszeiten(Eingabe)'!J30</f>
        <v>0.0187962962962962</v>
      </c>
      <c r="I32" s="6">
        <f t="shared" si="3"/>
        <v>21</v>
      </c>
    </row>
    <row r="33" spans="1:9" ht="25.5" customHeight="1">
      <c r="A33" s="6">
        <f t="shared" si="0"/>
        <v>27</v>
      </c>
      <c r="B33" s="1" t="str">
        <f>'Durchgangszeiten(Eingabe)'!A31</f>
        <v>Andi Gössl</v>
      </c>
      <c r="C33" s="7">
        <f>'Durchgangszeiten(Eingabe)'!N31</f>
        <v>0.06076388888888884</v>
      </c>
      <c r="D33" s="8">
        <f>'Durchgangszeiten(Eingabe)'!D31</f>
        <v>0.010358796296296324</v>
      </c>
      <c r="E33" s="6">
        <f t="shared" si="1"/>
        <v>31</v>
      </c>
      <c r="F33" s="9">
        <f>'Durchgangszeiten(Eingabe)'!H31-'Durchgangszeiten(Eingabe)'!F31</f>
        <v>0.030034722222222254</v>
      </c>
      <c r="G33" s="6">
        <f t="shared" si="2"/>
        <v>27</v>
      </c>
      <c r="H33" s="8">
        <f>'Durchgangszeiten(Eingabe)'!L31-'Durchgangszeiten(Eingabe)'!J31</f>
        <v>0.01775462962962948</v>
      </c>
      <c r="I33" s="6">
        <f t="shared" si="3"/>
        <v>17</v>
      </c>
    </row>
    <row r="34" spans="1:9" ht="25.5" customHeight="1">
      <c r="A34" s="6">
        <f t="shared" si="0"/>
        <v>28</v>
      </c>
      <c r="B34" s="1" t="str">
        <f>'Durchgangszeiten(Eingabe)'!A32</f>
        <v>Daniel Müller</v>
      </c>
      <c r="C34" s="7">
        <f>'Durchgangszeiten(Eingabe)'!N32</f>
        <v>0.06148148148148147</v>
      </c>
      <c r="D34" s="8">
        <f>'Durchgangszeiten(Eingabe)'!D32</f>
        <v>0.009085648148148162</v>
      </c>
      <c r="E34" s="6">
        <f t="shared" si="1"/>
        <v>25</v>
      </c>
      <c r="F34" s="9">
        <f>'Durchgangszeiten(Eingabe)'!H32-'Durchgangszeiten(Eingabe)'!F32</f>
        <v>0.03011574074074075</v>
      </c>
      <c r="G34" s="6">
        <f t="shared" si="2"/>
        <v>28</v>
      </c>
      <c r="H34" s="8">
        <f>'Durchgangszeiten(Eingabe)'!L32-'Durchgangszeiten(Eingabe)'!J32</f>
        <v>0.020277777777777728</v>
      </c>
      <c r="I34" s="6">
        <f t="shared" si="3"/>
        <v>27</v>
      </c>
    </row>
    <row r="35" spans="1:9" ht="25.5" customHeight="1">
      <c r="A35" s="6">
        <f t="shared" si="0"/>
        <v>29</v>
      </c>
      <c r="B35" s="1" t="str">
        <f>'Durchgangszeiten(Eingabe)'!A33</f>
        <v>Bernhard Stellner</v>
      </c>
      <c r="C35" s="7">
        <f>'Durchgangszeiten(Eingabe)'!N33</f>
        <v>0.06206018518518519</v>
      </c>
      <c r="D35" s="8">
        <f>'Durchgangszeiten(Eingabe)'!D33</f>
        <v>0.007187500000000013</v>
      </c>
      <c r="E35" s="6">
        <f t="shared" si="1"/>
        <v>6</v>
      </c>
      <c r="F35" s="9">
        <f>'Durchgangszeiten(Eingabe)'!H33-'Durchgangszeiten(Eingabe)'!F33</f>
        <v>0.03167824074074077</v>
      </c>
      <c r="G35" s="6">
        <f t="shared" si="2"/>
        <v>34</v>
      </c>
      <c r="H35" s="8">
        <f>'Durchgangszeiten(Eingabe)'!L33-'Durchgangszeiten(Eingabe)'!J33</f>
        <v>0.02098379629629621</v>
      </c>
      <c r="I35" s="6">
        <f t="shared" si="3"/>
        <v>30</v>
      </c>
    </row>
    <row r="36" spans="1:9" ht="25.5" customHeight="1">
      <c r="A36" s="6">
        <f t="shared" si="0"/>
        <v>30</v>
      </c>
      <c r="B36" s="1" t="str">
        <f>'Durchgangszeiten(Eingabe)'!A34</f>
        <v>Kurt Schmidmayer</v>
      </c>
      <c r="C36" s="7">
        <f>'Durchgangszeiten(Eingabe)'!N34</f>
        <v>0.06252314814814819</v>
      </c>
      <c r="D36" s="8">
        <f>'Durchgangszeiten(Eingabe)'!D34</f>
        <v>0.008703703703703769</v>
      </c>
      <c r="E36" s="6">
        <f t="shared" si="1"/>
        <v>22</v>
      </c>
      <c r="F36" s="9">
        <f>'Durchgangszeiten(Eingabe)'!H34-'Durchgangszeiten(Eingabe)'!F34</f>
        <v>0.030636574074074052</v>
      </c>
      <c r="G36" s="6">
        <f t="shared" si="2"/>
        <v>31</v>
      </c>
      <c r="H36" s="8">
        <f>'Durchgangszeiten(Eingabe)'!L34-'Durchgangszeiten(Eingabe)'!J34</f>
        <v>0.02109953703703704</v>
      </c>
      <c r="I36" s="6">
        <f t="shared" si="3"/>
        <v>31</v>
      </c>
    </row>
    <row r="37" spans="1:9" ht="25.5" customHeight="1">
      <c r="A37" s="6">
        <f t="shared" si="0"/>
        <v>31</v>
      </c>
      <c r="B37" s="1" t="str">
        <f>'Durchgangszeiten(Eingabe)'!A35</f>
        <v>Thomas Winter</v>
      </c>
      <c r="C37" s="7">
        <f>'Durchgangszeiten(Eingabe)'!N35</f>
        <v>0.06268518518518518</v>
      </c>
      <c r="D37" s="8">
        <f>'Durchgangszeiten(Eingabe)'!D35</f>
        <v>0.008726851851851847</v>
      </c>
      <c r="E37" s="6">
        <f t="shared" si="1"/>
        <v>23</v>
      </c>
      <c r="F37" s="9">
        <f>'Durchgangszeiten(Eingabe)'!H35-'Durchgangszeiten(Eingabe)'!F35</f>
        <v>0.03186342592592595</v>
      </c>
      <c r="G37" s="6">
        <f t="shared" si="2"/>
        <v>35</v>
      </c>
      <c r="H37" s="8">
        <f>'Durchgangszeiten(Eingabe)'!L35-'Durchgangszeiten(Eingabe)'!J35</f>
        <v>0.019930555555555562</v>
      </c>
      <c r="I37" s="6">
        <f t="shared" si="3"/>
        <v>26</v>
      </c>
    </row>
    <row r="38" spans="1:9" ht="25.5" customHeight="1">
      <c r="A38" s="6">
        <f t="shared" si="0"/>
        <v>32</v>
      </c>
      <c r="B38" s="1" t="str">
        <f>'Durchgangszeiten(Eingabe)'!A36</f>
        <v>Jürgen Heger</v>
      </c>
      <c r="C38" s="7">
        <f>'Durchgangszeiten(Eingabe)'!N36</f>
        <v>0.0627199074074074</v>
      </c>
      <c r="D38" s="8">
        <f>'Durchgangszeiten(Eingabe)'!D36</f>
        <v>0.007314814814814885</v>
      </c>
      <c r="E38" s="6">
        <f t="shared" si="1"/>
        <v>7</v>
      </c>
      <c r="F38" s="9">
        <f>'Durchgangszeiten(Eingabe)'!H36-'Durchgangszeiten(Eingabe)'!F36</f>
        <v>0.0308101851851853</v>
      </c>
      <c r="G38" s="6">
        <f t="shared" si="2"/>
        <v>32</v>
      </c>
      <c r="H38" s="8">
        <f>'Durchgangszeiten(Eingabe)'!L36-'Durchgangszeiten(Eingabe)'!J36</f>
        <v>0.02269675925925929</v>
      </c>
      <c r="I38" s="6">
        <f t="shared" si="3"/>
        <v>32</v>
      </c>
    </row>
    <row r="39" spans="1:9" ht="25.5" customHeight="1">
      <c r="A39" s="6">
        <f t="shared" si="0"/>
        <v>33</v>
      </c>
      <c r="B39" s="1" t="str">
        <f>'Durchgangszeiten(Eingabe)'!A37</f>
        <v>Karl Heinz Friedl</v>
      </c>
      <c r="C39" s="7">
        <f>'Durchgangszeiten(Eingabe)'!N37</f>
        <v>0.06935185185185189</v>
      </c>
      <c r="D39" s="8">
        <f>'Durchgangszeiten(Eingabe)'!D37</f>
        <v>0.010543981481481501</v>
      </c>
      <c r="E39" s="6">
        <f t="shared" si="1"/>
        <v>33</v>
      </c>
      <c r="F39" s="9">
        <f>'Durchgangszeiten(Eingabe)'!H37-'Durchgangszeiten(Eingabe)'!F37</f>
        <v>0.030995370370370368</v>
      </c>
      <c r="G39" s="6">
        <f t="shared" si="2"/>
        <v>33</v>
      </c>
      <c r="H39" s="8">
        <f>'Durchgangszeiten(Eingabe)'!L37-'Durchgangszeiten(Eingabe)'!J37</f>
        <v>0.025543981481481404</v>
      </c>
      <c r="I39" s="6">
        <f t="shared" si="3"/>
        <v>33</v>
      </c>
    </row>
    <row r="40" spans="1:9" ht="25.5" customHeight="1">
      <c r="A40" s="6" t="s">
        <v>64</v>
      </c>
      <c r="B40" s="1" t="str">
        <f>'Durchgangszeiten(Eingabe)'!A38</f>
        <v>Kathia Auer</v>
      </c>
      <c r="C40" s="7"/>
      <c r="D40" s="8">
        <f>'Durchgangszeiten(Eingabe)'!D38</f>
        <v>0.007870370370370416</v>
      </c>
      <c r="E40" s="6">
        <f t="shared" si="1"/>
        <v>12</v>
      </c>
      <c r="F40" s="9">
        <f>'Durchgangszeiten(Eingabe)'!H38-'Durchgangszeiten(Eingabe)'!F38</f>
        <v>0.030486111111111214</v>
      </c>
      <c r="G40" s="6">
        <f t="shared" si="2"/>
        <v>30</v>
      </c>
      <c r="H40" s="8"/>
      <c r="I40" s="6"/>
    </row>
    <row r="41" spans="1:9" ht="25.5" customHeight="1">
      <c r="A41" s="6" t="s">
        <v>64</v>
      </c>
      <c r="B41" s="1" t="str">
        <f>'Durchgangszeiten(Eingabe)'!A39</f>
        <v>Christian Schmid</v>
      </c>
      <c r="C41" s="7"/>
      <c r="D41" s="8">
        <f>'Durchgangszeiten(Eingabe)'!D39</f>
        <v>0.010833333333333361</v>
      </c>
      <c r="E41" s="6">
        <f t="shared" si="1"/>
        <v>35</v>
      </c>
      <c r="F41" s="9">
        <f>'Durchgangszeiten(Eingabe)'!H39-'Durchgangszeiten(Eingabe)'!F39</f>
        <v>0.029166666666666674</v>
      </c>
      <c r="G41" s="6">
        <f t="shared" si="2"/>
        <v>24</v>
      </c>
      <c r="H41" s="8"/>
      <c r="I41" s="6"/>
    </row>
    <row r="42" spans="1:9" ht="25.5" customHeight="1">
      <c r="A42" s="6"/>
      <c r="C42" s="7"/>
      <c r="D42" s="8"/>
      <c r="E42" s="6"/>
      <c r="F42" s="9"/>
      <c r="G42" s="6"/>
      <c r="H42" s="8"/>
      <c r="I42" s="6"/>
    </row>
    <row r="43" spans="1:21" s="4" customFormat="1" ht="15.75">
      <c r="A43" s="10" t="s">
        <v>67</v>
      </c>
      <c r="C43" s="11"/>
      <c r="D43" s="12"/>
      <c r="E43" s="13"/>
      <c r="F43" s="14"/>
      <c r="G43" s="13"/>
      <c r="H43" s="12"/>
      <c r="I43" s="1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s="4" customFormat="1" ht="15">
      <c r="A44" s="10" t="s">
        <v>66</v>
      </c>
      <c r="B44" s="15"/>
      <c r="C44" s="3"/>
      <c r="D44" s="12"/>
      <c r="E44" s="13"/>
      <c r="F44" s="14"/>
      <c r="G44" s="13"/>
      <c r="H44" s="12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s="4" customFormat="1" ht="15.75">
      <c r="A45" s="16" t="s">
        <v>7</v>
      </c>
      <c r="C45" s="11"/>
      <c r="D45" s="12"/>
      <c r="E45" s="13"/>
      <c r="F45" s="14"/>
      <c r="G45" s="13"/>
      <c r="H45" s="12"/>
      <c r="I45" s="1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s="4" customFormat="1" ht="25.5" customHeight="1">
      <c r="A46" s="4" t="s">
        <v>68</v>
      </c>
      <c r="C46" s="11"/>
      <c r="D46" s="12"/>
      <c r="E46" s="13"/>
      <c r="F46" s="14"/>
      <c r="G46" s="13"/>
      <c r="H46" s="12"/>
      <c r="I46" s="1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9" ht="15.75">
      <c r="A47" s="85" t="s">
        <v>69</v>
      </c>
      <c r="C47" s="7"/>
      <c r="D47" s="8"/>
      <c r="E47" s="6"/>
      <c r="F47" s="9"/>
      <c r="G47" s="6"/>
      <c r="H47" s="8"/>
      <c r="I47" s="6"/>
    </row>
    <row r="48" spans="1:9" ht="25.5" customHeight="1">
      <c r="A48" s="17" t="s">
        <v>8</v>
      </c>
      <c r="C48" s="7"/>
      <c r="D48" s="8"/>
      <c r="E48" s="6"/>
      <c r="F48" s="9"/>
      <c r="G48" s="6"/>
      <c r="H48" s="8"/>
      <c r="I48" s="6"/>
    </row>
    <row r="49" spans="1:9" ht="25.5" customHeight="1">
      <c r="A49" s="6"/>
      <c r="C49" s="7"/>
      <c r="D49" s="8"/>
      <c r="E49" s="6"/>
      <c r="F49" s="9"/>
      <c r="G49" s="6"/>
      <c r="H49" s="8"/>
      <c r="I49" s="6"/>
    </row>
    <row r="50" spans="1:9" ht="25.5" customHeight="1">
      <c r="A50" s="6"/>
      <c r="C50" s="7"/>
      <c r="D50" s="8"/>
      <c r="E50" s="6"/>
      <c r="F50" s="9"/>
      <c r="G50" s="6"/>
      <c r="H50" s="8"/>
      <c r="I50" s="6"/>
    </row>
    <row r="51" spans="1:9" ht="25.5" customHeight="1">
      <c r="A51" s="6"/>
      <c r="C51" s="7"/>
      <c r="D51" s="8"/>
      <c r="E51" s="6"/>
      <c r="F51" s="9"/>
      <c r="G51" s="6"/>
      <c r="H51" s="8"/>
      <c r="I51" s="6"/>
    </row>
    <row r="52" spans="1:9" ht="25.5" customHeight="1">
      <c r="A52" s="6"/>
      <c r="C52" s="7"/>
      <c r="D52" s="8"/>
      <c r="E52" s="6"/>
      <c r="F52" s="9"/>
      <c r="G52" s="6"/>
      <c r="H52" s="8"/>
      <c r="I52" s="6"/>
    </row>
    <row r="53" spans="1:9" ht="25.5" customHeight="1">
      <c r="A53" s="6"/>
      <c r="C53" s="7"/>
      <c r="D53" s="8"/>
      <c r="E53" s="6"/>
      <c r="F53" s="9"/>
      <c r="G53" s="6"/>
      <c r="H53" s="8"/>
      <c r="I53" s="6"/>
    </row>
    <row r="54" spans="1:9" ht="25.5" customHeight="1">
      <c r="A54" s="6"/>
      <c r="C54" s="7"/>
      <c r="D54" s="8"/>
      <c r="E54" s="6"/>
      <c r="F54" s="9"/>
      <c r="G54" s="6"/>
      <c r="H54" s="8"/>
      <c r="I54" s="6"/>
    </row>
    <row r="55" spans="1:9" ht="25.5" customHeight="1">
      <c r="A55" s="6"/>
      <c r="C55" s="7"/>
      <c r="D55" s="8"/>
      <c r="E55" s="6"/>
      <c r="F55" s="9"/>
      <c r="G55" s="6"/>
      <c r="H55" s="8"/>
      <c r="I55" s="6"/>
    </row>
    <row r="56" spans="1:9" ht="25.5" customHeight="1">
      <c r="A56" s="6"/>
      <c r="C56" s="7"/>
      <c r="D56" s="8"/>
      <c r="E56" s="6"/>
      <c r="F56" s="9"/>
      <c r="G56" s="6"/>
      <c r="H56" s="8"/>
      <c r="I56" s="6"/>
    </row>
    <row r="57" spans="1:9" ht="25.5" customHeight="1">
      <c r="A57" s="6"/>
      <c r="C57" s="7"/>
      <c r="D57" s="8"/>
      <c r="E57" s="6"/>
      <c r="F57" s="9"/>
      <c r="G57" s="6"/>
      <c r="H57" s="8"/>
      <c r="I57" s="6"/>
    </row>
    <row r="58" spans="1:9" ht="25.5" customHeight="1">
      <c r="A58" s="6"/>
      <c r="C58" s="7"/>
      <c r="D58" s="8"/>
      <c r="E58" s="6"/>
      <c r="F58" s="9"/>
      <c r="G58" s="6"/>
      <c r="H58" s="8"/>
      <c r="I58" s="6"/>
    </row>
    <row r="59" spans="1:9" ht="25.5" customHeight="1">
      <c r="A59" s="6"/>
      <c r="C59" s="7"/>
      <c r="D59" s="8"/>
      <c r="E59" s="6"/>
      <c r="F59" s="9"/>
      <c r="G59" s="6"/>
      <c r="H59" s="8"/>
      <c r="I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5">
      <c r="A83" s="6"/>
    </row>
    <row r="84" ht="15">
      <c r="A84" s="6"/>
    </row>
    <row r="85" ht="15">
      <c r="A85" s="6"/>
    </row>
    <row r="86" ht="15">
      <c r="A86" s="6"/>
    </row>
    <row r="87" ht="15">
      <c r="A87" s="6"/>
    </row>
    <row r="88" ht="15">
      <c r="A88" s="6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hyperlinks>
    <hyperlink ref="A48" r:id="rId1" display="© www.free-eagle.at"/>
  </hyperlink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6"/>
  <sheetViews>
    <sheetView zoomScalePageLayoutView="0" workbookViewId="0" topLeftCell="A1">
      <selection activeCell="A20" sqref="A20:IV20"/>
    </sheetView>
  </sheetViews>
  <sheetFormatPr defaultColWidth="11.421875" defaultRowHeight="15" customHeight="1"/>
  <cols>
    <col min="1" max="1" width="26.8515625" style="18" customWidth="1"/>
    <col min="2" max="2" width="8.140625" style="19" customWidth="1"/>
    <col min="3" max="3" width="10.140625" style="1" customWidth="1"/>
    <col min="4" max="4" width="4.28125" style="1" customWidth="1"/>
    <col min="5" max="5" width="12.140625" style="1" customWidth="1"/>
    <col min="6" max="6" width="3.8515625" style="1" customWidth="1"/>
    <col min="7" max="7" width="10.140625" style="1" customWidth="1"/>
    <col min="8" max="8" width="4.57421875" style="1" customWidth="1"/>
    <col min="9" max="9" width="10.140625" style="1" customWidth="1"/>
    <col min="10" max="10" width="4.57421875" style="1" customWidth="1"/>
    <col min="11" max="11" width="10.140625" style="1" customWidth="1"/>
    <col min="12" max="12" width="4.57421875" style="1" customWidth="1"/>
    <col min="13" max="13" width="11.421875" style="20" customWidth="1"/>
    <col min="14" max="16384" width="11.421875" style="1" customWidth="1"/>
  </cols>
  <sheetData>
    <row r="1" spans="1:21" ht="15" customHeight="1">
      <c r="A1" s="82" t="s">
        <v>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21"/>
      <c r="N1" s="2"/>
      <c r="O1" s="2"/>
      <c r="P1" s="2"/>
      <c r="Q1" s="2"/>
      <c r="R1" s="2"/>
      <c r="S1" s="2"/>
      <c r="T1" s="2"/>
      <c r="U1" s="2"/>
    </row>
    <row r="2" spans="3:21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1"/>
      <c r="N2" s="2"/>
      <c r="O2" s="2"/>
      <c r="P2" s="2"/>
      <c r="Q2" s="2"/>
      <c r="R2" s="2"/>
      <c r="S2" s="2"/>
      <c r="T2" s="2"/>
      <c r="U2" s="2"/>
    </row>
    <row r="3" spans="1:21" ht="15" customHeight="1">
      <c r="A3" s="22" t="s">
        <v>10</v>
      </c>
      <c r="B3" s="23">
        <v>0.6305555555555555</v>
      </c>
      <c r="C3" s="24"/>
      <c r="D3" s="24"/>
      <c r="E3" s="24"/>
      <c r="F3" s="25"/>
      <c r="G3" s="25"/>
      <c r="H3" s="25"/>
      <c r="I3" s="25"/>
      <c r="J3" s="25"/>
      <c r="K3" s="25"/>
      <c r="L3" s="25"/>
      <c r="M3" s="21"/>
      <c r="N3" s="2"/>
      <c r="O3" s="2"/>
      <c r="P3" s="2"/>
      <c r="Q3" s="2"/>
      <c r="R3" s="2"/>
      <c r="S3" s="2"/>
      <c r="T3" s="2"/>
      <c r="U3" s="2"/>
    </row>
    <row r="4" spans="1:15" ht="15" customHeight="1">
      <c r="A4" s="26" t="s">
        <v>11</v>
      </c>
      <c r="B4" s="27" t="s">
        <v>12</v>
      </c>
      <c r="C4" s="83" t="s">
        <v>13</v>
      </c>
      <c r="D4" s="83"/>
      <c r="E4" s="83" t="s">
        <v>14</v>
      </c>
      <c r="F4" s="83"/>
      <c r="G4" s="83" t="s">
        <v>5</v>
      </c>
      <c r="H4" s="83"/>
      <c r="I4" s="83" t="s">
        <v>15</v>
      </c>
      <c r="J4" s="83"/>
      <c r="K4" s="84" t="s">
        <v>16</v>
      </c>
      <c r="L4" s="84"/>
      <c r="M4" s="21"/>
      <c r="N4" s="2"/>
      <c r="O4" s="2"/>
    </row>
    <row r="5" spans="1:15" s="37" customFormat="1" ht="15" customHeight="1">
      <c r="A5" s="29" t="str">
        <f>'Durchgangszeiten(Eingabe)'!A5</f>
        <v>Robert Voigtländer</v>
      </c>
      <c r="B5" s="30">
        <f>'Durchgangszeiten(Eingabe)'!B5</f>
        <v>28</v>
      </c>
      <c r="C5" s="31">
        <f>'Durchgangszeiten(Eingabe)'!C5-'Durchgangszeiten(Eingabe)'!$B$3</f>
        <v>0.005706018518518596</v>
      </c>
      <c r="D5" s="32">
        <f aca="true" t="shared" si="0" ref="D5:D39">RANK(C5,C$5:C$48,1)</f>
        <v>1</v>
      </c>
      <c r="E5" s="31">
        <f>'Durchgangszeiten(Eingabe)'!F5-'Durchgangszeiten(Eingabe)'!$B$3</f>
        <v>0.006319444444444433</v>
      </c>
      <c r="F5" s="32">
        <f aca="true" t="shared" si="1" ref="F5:F39">RANK(E5,E$5:E$48,1)</f>
        <v>1</v>
      </c>
      <c r="G5" s="33">
        <f>'Durchgangszeiten(Eingabe)'!H5-'Durchgangszeiten(Eingabe)'!$B$3</f>
        <v>0.0309490740740741</v>
      </c>
      <c r="H5" s="32">
        <f aca="true" t="shared" si="2" ref="H5:H39">RANK(G5,G$5:G$48,1)</f>
        <v>1</v>
      </c>
      <c r="I5" s="33">
        <f>'Durchgangszeiten(Eingabe)'!J5-'Durchgangszeiten(Eingabe)'!$B$3</f>
        <v>0.03127314814814819</v>
      </c>
      <c r="J5" s="32">
        <f aca="true" t="shared" si="3" ref="J5:J39">RANK(I5,I$5:I$48,1)</f>
        <v>1</v>
      </c>
      <c r="K5" s="33">
        <f>'Durchgangszeiten(Eingabe)'!N5</f>
        <v>0.0461111111111111</v>
      </c>
      <c r="L5" s="34">
        <f aca="true" t="shared" si="4" ref="L5:L37">RANK(K5,K$5:K$48,1)</f>
        <v>1</v>
      </c>
      <c r="M5" s="35"/>
      <c r="N5" s="36"/>
      <c r="O5" s="36"/>
    </row>
    <row r="6" spans="1:15" s="37" customFormat="1" ht="15" customHeight="1">
      <c r="A6" s="29" t="str">
        <f>'Durchgangszeiten(Eingabe)'!A6</f>
        <v>Walter Lima</v>
      </c>
      <c r="B6" s="30">
        <f>'Durchgangszeiten(Eingabe)'!B6</f>
        <v>1</v>
      </c>
      <c r="C6" s="31">
        <f>'Durchgangszeiten(Eingabe)'!C6-'Durchgangszeiten(Eingabe)'!$B$3</f>
        <v>0.006053240740740762</v>
      </c>
      <c r="D6" s="32">
        <f t="shared" si="0"/>
        <v>2</v>
      </c>
      <c r="E6" s="31">
        <f>'Durchgangszeiten(Eingabe)'!F6-'Durchgangszeiten(Eingabe)'!$B$3</f>
        <v>0.006747685185185204</v>
      </c>
      <c r="F6" s="32">
        <f t="shared" si="1"/>
        <v>2</v>
      </c>
      <c r="G6" s="33">
        <f>'Durchgangszeiten(Eingabe)'!H6-'Durchgangszeiten(Eingabe)'!$B$3</f>
        <v>0.03156250000000005</v>
      </c>
      <c r="H6" s="32">
        <f t="shared" si="2"/>
        <v>2</v>
      </c>
      <c r="I6" s="33">
        <f>'Durchgangszeiten(Eingabe)'!J6-'Durchgangszeiten(Eingabe)'!$B$3</f>
        <v>0.032037037037037086</v>
      </c>
      <c r="J6" s="32">
        <f t="shared" si="3"/>
        <v>2</v>
      </c>
      <c r="K6" s="33">
        <f>'Durchgangszeiten(Eingabe)'!N6</f>
        <v>0.04734953703703704</v>
      </c>
      <c r="L6" s="38">
        <f t="shared" si="4"/>
        <v>2</v>
      </c>
      <c r="M6" s="35"/>
      <c r="N6" s="36"/>
      <c r="O6" s="36"/>
    </row>
    <row r="7" spans="1:15" s="37" customFormat="1" ht="15" customHeight="1">
      <c r="A7" s="29" t="str">
        <f>'Durchgangszeiten(Eingabe)'!A7</f>
        <v>Jürgen Grubek</v>
      </c>
      <c r="B7" s="30">
        <f>'Durchgangszeiten(Eingabe)'!B7</f>
        <v>16</v>
      </c>
      <c r="C7" s="31">
        <f>'Durchgangszeiten(Eingabe)'!C7-'Durchgangszeiten(Eingabe)'!$B$3</f>
        <v>0.007627314814814823</v>
      </c>
      <c r="D7" s="32">
        <f t="shared" si="0"/>
        <v>8</v>
      </c>
      <c r="E7" s="31">
        <f>'Durchgangszeiten(Eingabe)'!F7-'Durchgangszeiten(Eingabe)'!$B$3</f>
        <v>0.008750000000000036</v>
      </c>
      <c r="F7" s="32">
        <f t="shared" si="1"/>
        <v>9</v>
      </c>
      <c r="G7" s="33">
        <f>'Durchgangszeiten(Eingabe)'!H7-'Durchgangszeiten(Eingabe)'!$B$3</f>
        <v>0.03287037037037044</v>
      </c>
      <c r="H7" s="32">
        <f t="shared" si="2"/>
        <v>3</v>
      </c>
      <c r="I7" s="33">
        <f>'Durchgangszeiten(Eingabe)'!J7-'Durchgangszeiten(Eingabe)'!$B$3</f>
        <v>0.03339120370370374</v>
      </c>
      <c r="J7" s="32">
        <f t="shared" si="3"/>
        <v>3</v>
      </c>
      <c r="K7" s="33">
        <f>'Durchgangszeiten(Eingabe)'!N7</f>
        <v>0.05001157407407408</v>
      </c>
      <c r="L7" s="38">
        <f t="shared" si="4"/>
        <v>3</v>
      </c>
      <c r="M7" s="35"/>
      <c r="N7" s="36"/>
      <c r="O7" s="36"/>
    </row>
    <row r="8" spans="1:13" s="37" customFormat="1" ht="15" customHeight="1">
      <c r="A8" s="29" t="str">
        <f>'Durchgangszeiten(Eingabe)'!A8</f>
        <v>Kurt Körner</v>
      </c>
      <c r="B8" s="30">
        <f>'Durchgangszeiten(Eingabe)'!B8</f>
        <v>20</v>
      </c>
      <c r="C8" s="31">
        <f>'Durchgangszeiten(Eingabe)'!C8-'Durchgangszeiten(Eingabe)'!$B$3</f>
        <v>0.008078703703703671</v>
      </c>
      <c r="D8" s="32">
        <f t="shared" si="0"/>
        <v>15</v>
      </c>
      <c r="E8" s="31">
        <f>'Durchgangszeiten(Eingabe)'!F8-'Durchgangszeiten(Eingabe)'!$B$3</f>
        <v>0.009155092592592617</v>
      </c>
      <c r="F8" s="32">
        <f t="shared" si="1"/>
        <v>16</v>
      </c>
      <c r="G8" s="33">
        <f>'Durchgangszeiten(Eingabe)'!H8-'Durchgangszeiten(Eingabe)'!$B$3</f>
        <v>0.0352083333333334</v>
      </c>
      <c r="H8" s="32">
        <f t="shared" si="2"/>
        <v>9</v>
      </c>
      <c r="I8" s="33">
        <f>'Durchgangszeiten(Eingabe)'!J8-'Durchgangszeiten(Eingabe)'!$B$3</f>
        <v>0.035798611111111156</v>
      </c>
      <c r="J8" s="32">
        <f t="shared" si="3"/>
        <v>9</v>
      </c>
      <c r="K8" s="33">
        <f>'Durchgangszeiten(Eingabe)'!N8</f>
        <v>0.05064814814814822</v>
      </c>
      <c r="L8" s="38">
        <f t="shared" si="4"/>
        <v>4</v>
      </c>
      <c r="M8" s="35"/>
    </row>
    <row r="9" spans="1:15" s="37" customFormat="1" ht="15" customHeight="1">
      <c r="A9" s="29" t="str">
        <f>'Durchgangszeiten(Eingabe)'!A9</f>
        <v>Walter Fasching</v>
      </c>
      <c r="B9" s="30">
        <f>'Durchgangszeiten(Eingabe)'!B9</f>
        <v>3</v>
      </c>
      <c r="C9" s="31">
        <f>'Durchgangszeiten(Eingabe)'!C9-'Durchgangszeiten(Eingabe)'!$B$3</f>
        <v>0.007997685185185177</v>
      </c>
      <c r="D9" s="32">
        <f t="shared" si="0"/>
        <v>13</v>
      </c>
      <c r="E9" s="31">
        <f>'Durchgangszeiten(Eingabe)'!F9-'Durchgangszeiten(Eingabe)'!$B$3</f>
        <v>0.009004629629629668</v>
      </c>
      <c r="F9" s="32">
        <f t="shared" si="1"/>
        <v>13</v>
      </c>
      <c r="G9" s="33">
        <f>'Durchgangszeiten(Eingabe)'!H9-'Durchgangszeiten(Eingabe)'!$B$3</f>
        <v>0.034780092592592626</v>
      </c>
      <c r="H9" s="32">
        <f t="shared" si="2"/>
        <v>7</v>
      </c>
      <c r="I9" s="33">
        <f>'Durchgangszeiten(Eingabe)'!J9-'Durchgangszeiten(Eingabe)'!$B$3</f>
        <v>0.035358796296296346</v>
      </c>
      <c r="J9" s="32">
        <f t="shared" si="3"/>
        <v>7</v>
      </c>
      <c r="K9" s="33">
        <f>'Durchgangszeiten(Eingabe)'!N9</f>
        <v>0.05108796296296303</v>
      </c>
      <c r="L9" s="38">
        <f t="shared" si="4"/>
        <v>5</v>
      </c>
      <c r="M9" s="35"/>
      <c r="N9" s="36"/>
      <c r="O9" s="36"/>
    </row>
    <row r="10" spans="1:13" s="37" customFormat="1" ht="15" customHeight="1">
      <c r="A10" s="29" t="str">
        <f>'Durchgangszeiten(Eingabe)'!A10</f>
        <v>Paul Richter</v>
      </c>
      <c r="B10" s="30">
        <f>'Durchgangszeiten(Eingabe)'!B10</f>
        <v>2</v>
      </c>
      <c r="C10" s="31">
        <f>'Durchgangszeiten(Eingabe)'!C10-'Durchgangszeiten(Eingabe)'!$B$3</f>
        <v>0.007650462962963012</v>
      </c>
      <c r="D10" s="32">
        <f t="shared" si="0"/>
        <v>9</v>
      </c>
      <c r="E10" s="31">
        <f>'Durchgangszeiten(Eingabe)'!F10-'Durchgangszeiten(Eingabe)'!$B$3</f>
        <v>0.008425925925925948</v>
      </c>
      <c r="F10" s="32">
        <f t="shared" si="1"/>
        <v>7</v>
      </c>
      <c r="G10" s="33">
        <f>'Durchgangszeiten(Eingabe)'!H10-'Durchgangszeiten(Eingabe)'!$B$3</f>
        <v>0.03475694444444444</v>
      </c>
      <c r="H10" s="32">
        <f t="shared" si="2"/>
        <v>6</v>
      </c>
      <c r="I10" s="33">
        <f>'Durchgangszeiten(Eingabe)'!J10-'Durchgangszeiten(Eingabe)'!$B$3</f>
        <v>0.035104166666666714</v>
      </c>
      <c r="J10" s="32">
        <f t="shared" si="3"/>
        <v>4</v>
      </c>
      <c r="K10" s="33">
        <f>'Durchgangszeiten(Eingabe)'!N10</f>
        <v>0.05262731481481486</v>
      </c>
      <c r="L10" s="38">
        <f t="shared" si="4"/>
        <v>6</v>
      </c>
      <c r="M10" s="35"/>
    </row>
    <row r="11" spans="1:13" s="37" customFormat="1" ht="15" customHeight="1">
      <c r="A11" s="29" t="str">
        <f>'Durchgangszeiten(Eingabe)'!A11</f>
        <v>Franz Heily</v>
      </c>
      <c r="B11" s="30">
        <f>'Durchgangszeiten(Eingabe)'!B11</f>
        <v>6</v>
      </c>
      <c r="C11" s="31">
        <f>'Durchgangszeiten(Eingabe)'!C11-'Durchgangszeiten(Eingabe)'!$B$3</f>
        <v>0.00825231481481481</v>
      </c>
      <c r="D11" s="32">
        <f t="shared" si="0"/>
        <v>18</v>
      </c>
      <c r="E11" s="31">
        <f>'Durchgangszeiten(Eingabe)'!F11-'Durchgangszeiten(Eingabe)'!$B$3</f>
        <v>0.00898148148148148</v>
      </c>
      <c r="F11" s="32">
        <f t="shared" si="1"/>
        <v>12</v>
      </c>
      <c r="G11" s="33">
        <f>'Durchgangszeiten(Eingabe)'!H11-'Durchgangszeiten(Eingabe)'!$B$3</f>
        <v>0.03472222222222221</v>
      </c>
      <c r="H11" s="32">
        <f t="shared" si="2"/>
        <v>5</v>
      </c>
      <c r="I11" s="33">
        <f>'Durchgangszeiten(Eingabe)'!J11-'Durchgangszeiten(Eingabe)'!$B$3</f>
        <v>0.03516203703703702</v>
      </c>
      <c r="J11" s="32">
        <f t="shared" si="3"/>
        <v>5</v>
      </c>
      <c r="K11" s="33">
        <f>'Durchgangszeiten(Eingabe)'!N11</f>
        <v>0.0527777777777777</v>
      </c>
      <c r="L11" s="38">
        <f t="shared" si="4"/>
        <v>7</v>
      </c>
      <c r="M11" s="35"/>
    </row>
    <row r="12" spans="1:13" s="37" customFormat="1" ht="15" customHeight="1">
      <c r="A12" s="29" t="str">
        <f>'Durchgangszeiten(Eingabe)'!A12</f>
        <v>Anja Bröcker</v>
      </c>
      <c r="B12" s="30">
        <f>'Durchgangszeiten(Eingabe)'!B12</f>
        <v>4</v>
      </c>
      <c r="C12" s="31">
        <f>'Durchgangszeiten(Eingabe)'!C12-'Durchgangszeiten(Eingabe)'!$B$3</f>
        <v>0.00680555555555562</v>
      </c>
      <c r="D12" s="32">
        <f t="shared" si="0"/>
        <v>4</v>
      </c>
      <c r="E12" s="31">
        <f>'Durchgangszeiten(Eingabe)'!F12-'Durchgangszeiten(Eingabe)'!$B$3</f>
        <v>0.007719907407407356</v>
      </c>
      <c r="F12" s="32">
        <f t="shared" si="1"/>
        <v>5</v>
      </c>
      <c r="G12" s="33">
        <f>'Durchgangszeiten(Eingabe)'!H12-'Durchgangszeiten(Eingabe)'!$B$3</f>
        <v>0.03613425925925917</v>
      </c>
      <c r="H12" s="32">
        <f t="shared" si="2"/>
        <v>11</v>
      </c>
      <c r="I12" s="33">
        <f>'Durchgangszeiten(Eingabe)'!J12-'Durchgangszeiten(Eingabe)'!$B$3</f>
        <v>0.036689814814814814</v>
      </c>
      <c r="J12" s="32">
        <f t="shared" si="3"/>
        <v>10</v>
      </c>
      <c r="K12" s="33">
        <f>'Durchgangszeiten(Eingabe)'!N12</f>
        <v>0.0534027777777778</v>
      </c>
      <c r="L12" s="38">
        <f t="shared" si="4"/>
        <v>8</v>
      </c>
      <c r="M12" s="35"/>
    </row>
    <row r="13" spans="1:13" s="37" customFormat="1" ht="15" customHeight="1">
      <c r="A13" s="29" t="str">
        <f>'Durchgangszeiten(Eingabe)'!A13</f>
        <v>Bernd Höfinger</v>
      </c>
      <c r="B13" s="30">
        <f>'Durchgangszeiten(Eingabe)'!B13</f>
        <v>15</v>
      </c>
      <c r="C13" s="31">
        <f>'Durchgangszeiten(Eingabe)'!C13-'Durchgangszeiten(Eingabe)'!$B$3</f>
        <v>0.006851851851851887</v>
      </c>
      <c r="D13" s="32">
        <f t="shared" si="0"/>
        <v>5</v>
      </c>
      <c r="E13" s="31">
        <f>'Durchgangszeiten(Eingabe)'!F13-'Durchgangszeiten(Eingabe)'!$B$3</f>
        <v>0.0076620370370370505</v>
      </c>
      <c r="F13" s="32">
        <f t="shared" si="1"/>
        <v>4</v>
      </c>
      <c r="G13" s="33">
        <f>'Durchgangszeiten(Eingabe)'!H13-'Durchgangszeiten(Eingabe)'!$B$3</f>
        <v>0.03502314814814811</v>
      </c>
      <c r="H13" s="32">
        <f t="shared" si="2"/>
        <v>8</v>
      </c>
      <c r="I13" s="33">
        <f>'Durchgangszeiten(Eingabe)'!J13-'Durchgangszeiten(Eingabe)'!$B$3</f>
        <v>0.035532407407407374</v>
      </c>
      <c r="J13" s="32">
        <f t="shared" si="3"/>
        <v>8</v>
      </c>
      <c r="K13" s="33">
        <f>'Durchgangszeiten(Eingabe)'!N13</f>
        <v>0.05353009259259256</v>
      </c>
      <c r="L13" s="38">
        <f t="shared" si="4"/>
        <v>9</v>
      </c>
      <c r="M13" s="35"/>
    </row>
    <row r="14" spans="1:13" s="37" customFormat="1" ht="15" customHeight="1">
      <c r="A14" s="29" t="str">
        <f>'Durchgangszeiten(Eingabe)'!A14</f>
        <v>Roland Rubik</v>
      </c>
      <c r="B14" s="30">
        <f>'Durchgangszeiten(Eingabe)'!B14</f>
        <v>26</v>
      </c>
      <c r="C14" s="31">
        <f>'Durchgangszeiten(Eingabe)'!C14-'Durchgangszeiten(Eingabe)'!$B$3</f>
        <v>0.008344907407407454</v>
      </c>
      <c r="D14" s="32">
        <f t="shared" si="0"/>
        <v>20</v>
      </c>
      <c r="E14" s="31">
        <f>'Durchgangszeiten(Eingabe)'!F14-'Durchgangszeiten(Eingabe)'!$B$3</f>
        <v>0.009606481481481466</v>
      </c>
      <c r="F14" s="32">
        <f t="shared" si="1"/>
        <v>19</v>
      </c>
      <c r="G14" s="33">
        <f>'Durchgangszeiten(Eingabe)'!H14-'Durchgangszeiten(Eingabe)'!$B$3</f>
        <v>0.036979166666666674</v>
      </c>
      <c r="H14" s="32">
        <f t="shared" si="2"/>
        <v>16</v>
      </c>
      <c r="I14" s="33">
        <f>'Durchgangszeiten(Eingabe)'!J14-'Durchgangszeiten(Eingabe)'!$B$3</f>
        <v>0.03751157407407402</v>
      </c>
      <c r="J14" s="32">
        <f t="shared" si="3"/>
        <v>16</v>
      </c>
      <c r="K14" s="33">
        <f>'Durchgangszeiten(Eingabe)'!N14</f>
        <v>0.05354166666666671</v>
      </c>
      <c r="L14" s="38">
        <f t="shared" si="4"/>
        <v>10</v>
      </c>
      <c r="M14" s="35"/>
    </row>
    <row r="15" spans="1:13" s="37" customFormat="1" ht="15" customHeight="1">
      <c r="A15" s="29" t="str">
        <f>'Durchgangszeiten(Eingabe)'!A15</f>
        <v>Edgar Tiller</v>
      </c>
      <c r="B15" s="30">
        <f>'Durchgangszeiten(Eingabe)'!B15</f>
        <v>36</v>
      </c>
      <c r="C15" s="31">
        <f>'Durchgangszeiten(Eingabe)'!C15-'Durchgangszeiten(Eingabe)'!$B$3</f>
        <v>0.007789351851851811</v>
      </c>
      <c r="D15" s="32">
        <f t="shared" si="0"/>
        <v>11</v>
      </c>
      <c r="E15" s="31">
        <f>'Durchgangszeiten(Eingabe)'!F15-'Durchgangszeiten(Eingabe)'!$B$3</f>
        <v>0.008796296296296302</v>
      </c>
      <c r="F15" s="32">
        <f t="shared" si="1"/>
        <v>10</v>
      </c>
      <c r="G15" s="33">
        <f>'Durchgangszeiten(Eingabe)'!H15-'Durchgangszeiten(Eingabe)'!$B$3</f>
        <v>0.03658564814814813</v>
      </c>
      <c r="H15" s="32">
        <f t="shared" si="2"/>
        <v>12</v>
      </c>
      <c r="I15" s="33">
        <f>'Durchgangszeiten(Eingabe)'!J15-'Durchgangszeiten(Eingabe)'!$B$3</f>
        <v>0.036979166666666674</v>
      </c>
      <c r="J15" s="32">
        <f t="shared" si="3"/>
        <v>12</v>
      </c>
      <c r="K15" s="33">
        <f>'Durchgangszeiten(Eingabe)'!N15</f>
        <v>0.0537847222222223</v>
      </c>
      <c r="L15" s="38">
        <f t="shared" si="4"/>
        <v>11</v>
      </c>
      <c r="M15" s="35"/>
    </row>
    <row r="16" spans="1:13" s="37" customFormat="1" ht="15" customHeight="1">
      <c r="A16" s="29" t="str">
        <f>'Durchgangszeiten(Eingabe)'!A16</f>
        <v>Harald Kaufmann</v>
      </c>
      <c r="B16" s="30">
        <f>'Durchgangszeiten(Eingabe)'!B16</f>
        <v>7</v>
      </c>
      <c r="C16" s="31">
        <f>'Durchgangszeiten(Eingabe)'!C16-'Durchgangszeiten(Eingabe)'!$B$3</f>
        <v>0.008275462962962998</v>
      </c>
      <c r="D16" s="32">
        <f t="shared" si="0"/>
        <v>19</v>
      </c>
      <c r="E16" s="31">
        <f>'Durchgangszeiten(Eingabe)'!F16-'Durchgangszeiten(Eingabe)'!$B$3</f>
        <v>0.009050925925925934</v>
      </c>
      <c r="F16" s="32">
        <f t="shared" si="1"/>
        <v>14</v>
      </c>
      <c r="G16" s="33">
        <f>'Durchgangszeiten(Eingabe)'!H16-'Durchgangszeiten(Eingabe)'!$B$3</f>
        <v>0.03674768518518523</v>
      </c>
      <c r="H16" s="32">
        <f t="shared" si="2"/>
        <v>13</v>
      </c>
      <c r="I16" s="33">
        <f>'Durchgangszeiten(Eingabe)'!J16-'Durchgangszeiten(Eingabe)'!$B$3</f>
        <v>0.03723379629629642</v>
      </c>
      <c r="J16" s="32">
        <f t="shared" si="3"/>
        <v>13</v>
      </c>
      <c r="K16" s="33">
        <f>'Durchgangszeiten(Eingabe)'!N16</f>
        <v>0.05439814814814825</v>
      </c>
      <c r="L16" s="38">
        <f t="shared" si="4"/>
        <v>12</v>
      </c>
      <c r="M16" s="35"/>
    </row>
    <row r="17" spans="1:13" s="37" customFormat="1" ht="15" customHeight="1">
      <c r="A17" s="29" t="str">
        <f>'Durchgangszeiten(Eingabe)'!A19</f>
        <v>Jan Populorum </v>
      </c>
      <c r="B17" s="30">
        <f>'Durchgangszeiten(Eingabe)'!B19</f>
        <v>30</v>
      </c>
      <c r="C17" s="31">
        <f>'Durchgangszeiten(Eingabe)'!C19-'Durchgangszeiten(Eingabe)'!$B$3</f>
        <v>0.008032407407407405</v>
      </c>
      <c r="D17" s="32">
        <f t="shared" si="0"/>
        <v>14</v>
      </c>
      <c r="E17" s="31">
        <f>'Durchgangszeiten(Eingabe)'!F19-'Durchgangszeiten(Eingabe)'!$B$3</f>
        <v>0.009143518518518579</v>
      </c>
      <c r="F17" s="32">
        <f t="shared" si="1"/>
        <v>15</v>
      </c>
      <c r="G17" s="33">
        <f>'Durchgangszeiten(Eingabe)'!H19-'Durchgangszeiten(Eingabe)'!$B$3</f>
        <v>0.03678240740740746</v>
      </c>
      <c r="H17" s="32">
        <f t="shared" si="2"/>
        <v>14</v>
      </c>
      <c r="I17" s="33">
        <f>'Durchgangszeiten(Eingabe)'!J19-'Durchgangszeiten(Eingabe)'!$B$3</f>
        <v>0.03731481481481491</v>
      </c>
      <c r="J17" s="32">
        <f t="shared" si="3"/>
        <v>14</v>
      </c>
      <c r="K17" s="33">
        <f>'Durchgangszeiten(Eingabe)'!N19</f>
        <v>0.054907407407407405</v>
      </c>
      <c r="L17" s="38">
        <f t="shared" si="4"/>
        <v>15</v>
      </c>
      <c r="M17" s="35"/>
    </row>
    <row r="18" spans="1:13" s="37" customFormat="1" ht="15" customHeight="1">
      <c r="A18" s="29" t="str">
        <f>'Durchgangszeiten(Eingabe)'!A20</f>
        <v>Günther Kraft</v>
      </c>
      <c r="B18" s="30">
        <f>'Durchgangszeiten(Eingabe)'!B20</f>
        <v>8</v>
      </c>
      <c r="C18" s="31">
        <f>'Durchgangszeiten(Eingabe)'!C20-'Durchgangszeiten(Eingabe)'!$B$3</f>
        <v>0.00811342592592601</v>
      </c>
      <c r="D18" s="32">
        <f t="shared" si="0"/>
        <v>16</v>
      </c>
      <c r="E18" s="31">
        <f>'Durchgangszeiten(Eingabe)'!F20-'Durchgangszeiten(Eingabe)'!$B$3</f>
        <v>0.0093981481481481</v>
      </c>
      <c r="F18" s="32">
        <f t="shared" si="1"/>
        <v>17</v>
      </c>
      <c r="G18" s="33">
        <f>'Durchgangszeiten(Eingabe)'!H20-'Durchgangszeiten(Eingabe)'!$B$3</f>
        <v>0.03587962962962965</v>
      </c>
      <c r="H18" s="32">
        <f t="shared" si="2"/>
        <v>10</v>
      </c>
      <c r="I18" s="33">
        <f>'Durchgangszeiten(Eingabe)'!J20-'Durchgangszeiten(Eingabe)'!$B$3</f>
        <v>0.03684027777777776</v>
      </c>
      <c r="J18" s="32">
        <f t="shared" si="3"/>
        <v>11</v>
      </c>
      <c r="K18" s="33">
        <f>'Durchgangszeiten(Eingabe)'!N20</f>
        <v>0.055185185185185226</v>
      </c>
      <c r="L18" s="38">
        <f t="shared" si="4"/>
        <v>16</v>
      </c>
      <c r="M18" s="35"/>
    </row>
    <row r="19" spans="1:15" s="37" customFormat="1" ht="15" customHeight="1">
      <c r="A19" s="29" t="str">
        <f>'Durchgangszeiten(Eingabe)'!A21</f>
        <v>Walter Zobernig</v>
      </c>
      <c r="B19" s="30">
        <f>'Durchgangszeiten(Eingabe)'!B21</f>
        <v>25</v>
      </c>
      <c r="C19" s="31">
        <f>'Durchgangszeiten(Eingabe)'!C21-'Durchgangszeiten(Eingabe)'!$B$3</f>
        <v>0.00883101851851853</v>
      </c>
      <c r="D19" s="32">
        <f t="shared" si="0"/>
        <v>24</v>
      </c>
      <c r="E19" s="31">
        <f>'Durchgangszeiten(Eingabe)'!F21-'Durchgangszeiten(Eingabe)'!$B$3</f>
        <v>0.009780092592592604</v>
      </c>
      <c r="F19" s="32">
        <f t="shared" si="1"/>
        <v>21</v>
      </c>
      <c r="G19" s="33">
        <f>'Durchgangszeiten(Eingabe)'!H21-'Durchgangszeiten(Eingabe)'!$B$3</f>
        <v>0.036828703703703725</v>
      </c>
      <c r="H19" s="32">
        <f t="shared" si="2"/>
        <v>15</v>
      </c>
      <c r="I19" s="33">
        <f>'Durchgangszeiten(Eingabe)'!J21-'Durchgangszeiten(Eingabe)'!$B$3</f>
        <v>0.037384259259259256</v>
      </c>
      <c r="J19" s="32">
        <f t="shared" si="3"/>
        <v>15</v>
      </c>
      <c r="K19" s="33">
        <f>'Durchgangszeiten(Eingabe)'!N21</f>
        <v>0.05543981481481486</v>
      </c>
      <c r="L19" s="38">
        <f t="shared" si="4"/>
        <v>17</v>
      </c>
      <c r="M19" s="35"/>
      <c r="N19" s="36"/>
      <c r="O19" s="36"/>
    </row>
    <row r="20" spans="1:13" s="37" customFormat="1" ht="15" customHeight="1">
      <c r="A20" s="29" t="str">
        <f>'Durchgangszeiten(Eingabe)'!A17</f>
        <v>Martin Stumpf</v>
      </c>
      <c r="B20" s="30">
        <f>'Durchgangszeiten(Eingabe)'!B17</f>
        <v>5</v>
      </c>
      <c r="C20" s="31">
        <f>'Durchgangszeiten(Eingabe)'!C17-'Durchgangszeiten(Eingabe)'!$B$3</f>
        <v>0.00953703703703701</v>
      </c>
      <c r="D20" s="32">
        <f t="shared" si="0"/>
        <v>29</v>
      </c>
      <c r="E20" s="31">
        <f>'Durchgangszeiten(Eingabe)'!F17-'Durchgangszeiten(Eingabe)'!$B$3</f>
        <v>0.010358796296296324</v>
      </c>
      <c r="F20" s="32">
        <f t="shared" si="1"/>
        <v>24</v>
      </c>
      <c r="G20" s="33">
        <f>'Durchgangszeiten(Eingabe)'!H17-'Durchgangszeiten(Eingabe)'!$B$3</f>
        <v>0.03837962962962971</v>
      </c>
      <c r="H20" s="32">
        <f t="shared" si="2"/>
        <v>21</v>
      </c>
      <c r="I20" s="33">
        <f>'Durchgangszeiten(Eingabe)'!J17-'Durchgangszeiten(Eingabe)'!$B$3</f>
        <v>0.0390625</v>
      </c>
      <c r="J20" s="32">
        <f t="shared" si="3"/>
        <v>21</v>
      </c>
      <c r="K20" s="33">
        <f>'Durchgangszeiten(Eingabe)'!N17</f>
        <v>0.05439814814814825</v>
      </c>
      <c r="L20" s="38">
        <f t="shared" si="4"/>
        <v>12</v>
      </c>
      <c r="M20" s="35"/>
    </row>
    <row r="21" spans="1:13" s="37" customFormat="1" ht="15" customHeight="1">
      <c r="A21" s="29" t="str">
        <f>'Durchgangszeiten(Eingabe)'!A18</f>
        <v>Alexander Heili</v>
      </c>
      <c r="B21" s="30">
        <f>'Durchgangszeiten(Eingabe)'!B18</f>
        <v>11</v>
      </c>
      <c r="C21" s="31">
        <f>'Durchgangszeiten(Eingabe)'!C18-'Durchgangszeiten(Eingabe)'!$B$3</f>
        <v>0.009293981481481528</v>
      </c>
      <c r="D21" s="32">
        <f t="shared" si="0"/>
        <v>27</v>
      </c>
      <c r="E21" s="31">
        <f>'Durchgangszeiten(Eingabe)'!F18-'Durchgangszeiten(Eingabe)'!$B$3</f>
        <v>0.01041666666666663</v>
      </c>
      <c r="F21" s="32">
        <f t="shared" si="1"/>
        <v>25</v>
      </c>
      <c r="G21" s="33">
        <f>'Durchgangszeiten(Eingabe)'!H18-'Durchgangszeiten(Eingabe)'!$B$3</f>
        <v>0.037951388888888826</v>
      </c>
      <c r="H21" s="32">
        <f t="shared" si="2"/>
        <v>20</v>
      </c>
      <c r="I21" s="33">
        <f>'Durchgangszeiten(Eingabe)'!J18-'Durchgangszeiten(Eingabe)'!$B$3</f>
        <v>0.03843750000000001</v>
      </c>
      <c r="J21" s="32">
        <f t="shared" si="3"/>
        <v>19</v>
      </c>
      <c r="K21" s="33">
        <f>'Durchgangszeiten(Eingabe)'!N18</f>
        <v>0.05472222222222223</v>
      </c>
      <c r="L21" s="38">
        <f t="shared" si="4"/>
        <v>14</v>
      </c>
      <c r="M21" s="35"/>
    </row>
    <row r="22" spans="1:13" s="37" customFormat="1" ht="15" customHeight="1">
      <c r="A22" s="29" t="str">
        <f>'Durchgangszeiten(Eingabe)'!A22</f>
        <v>Thomas Gössl</v>
      </c>
      <c r="B22" s="30">
        <f>'Durchgangszeiten(Eingabe)'!B22</f>
        <v>9</v>
      </c>
      <c r="C22" s="31">
        <f>'Durchgangszeiten(Eingabe)'!C22-'Durchgangszeiten(Eingabe)'!$B$3</f>
        <v>0.007696759259259278</v>
      </c>
      <c r="D22" s="32">
        <f t="shared" si="0"/>
        <v>10</v>
      </c>
      <c r="E22" s="31">
        <f>'Durchgangszeiten(Eingabe)'!F22-'Durchgangszeiten(Eingabe)'!$B$3</f>
        <v>0.008356481481481493</v>
      </c>
      <c r="F22" s="32">
        <f t="shared" si="1"/>
        <v>6</v>
      </c>
      <c r="G22" s="33">
        <f>'Durchgangszeiten(Eingabe)'!H22-'Durchgangszeiten(Eingabe)'!$B$3</f>
        <v>0.03430555555555559</v>
      </c>
      <c r="H22" s="32">
        <f t="shared" si="2"/>
        <v>4</v>
      </c>
      <c r="I22" s="33">
        <f>'Durchgangszeiten(Eingabe)'!J22-'Durchgangszeiten(Eingabe)'!$B$3</f>
        <v>0.035231481481481475</v>
      </c>
      <c r="J22" s="32">
        <f t="shared" si="3"/>
        <v>6</v>
      </c>
      <c r="K22" s="33">
        <f>'Durchgangszeiten(Eingabe)'!N22</f>
        <v>0.05582175925925925</v>
      </c>
      <c r="L22" s="38">
        <f t="shared" si="4"/>
        <v>18</v>
      </c>
      <c r="M22" s="35"/>
    </row>
    <row r="23" spans="1:13" s="37" customFormat="1" ht="15" customHeight="1">
      <c r="A23" s="29" t="str">
        <f>'Durchgangszeiten(Eingabe)'!A23</f>
        <v>Reinhard Gererstorfer</v>
      </c>
      <c r="B23" s="30">
        <f>'Durchgangszeiten(Eingabe)'!B23</f>
        <v>24</v>
      </c>
      <c r="C23" s="31">
        <f>'Durchgangszeiten(Eingabe)'!C23-'Durchgangszeiten(Eingabe)'!$B$3</f>
        <v>0.010659722222222223</v>
      </c>
      <c r="D23" s="32">
        <f t="shared" si="0"/>
        <v>34</v>
      </c>
      <c r="E23" s="31">
        <f>'Durchgangszeiten(Eingabe)'!F23-'Durchgangszeiten(Eingabe)'!$B$3</f>
        <v>0.011689814814814903</v>
      </c>
      <c r="F23" s="32">
        <f t="shared" si="1"/>
        <v>32</v>
      </c>
      <c r="G23" s="33">
        <f>'Durchgangszeiten(Eingabe)'!H23-'Durchgangszeiten(Eingabe)'!$B$3</f>
        <v>0.038425925925925974</v>
      </c>
      <c r="H23" s="32">
        <f t="shared" si="2"/>
        <v>22</v>
      </c>
      <c r="I23" s="33">
        <f>'Durchgangszeiten(Eingabe)'!J23-'Durchgangszeiten(Eingabe)'!$B$3</f>
        <v>0.039131944444444566</v>
      </c>
      <c r="J23" s="32">
        <f t="shared" si="3"/>
        <v>22</v>
      </c>
      <c r="K23" s="33">
        <f>'Durchgangszeiten(Eingabe)'!N23</f>
        <v>0.05601851851851858</v>
      </c>
      <c r="L23" s="38">
        <f t="shared" si="4"/>
        <v>19</v>
      </c>
      <c r="M23" s="35"/>
    </row>
    <row r="24" spans="1:13" s="37" customFormat="1" ht="15" customHeight="1">
      <c r="A24" s="29" t="str">
        <f>'Durchgangszeiten(Eingabe)'!A24</f>
        <v>Wolfgang Zuser</v>
      </c>
      <c r="B24" s="30">
        <f>'Durchgangszeiten(Eingabe)'!B24</f>
        <v>12</v>
      </c>
      <c r="C24" s="31">
        <f>'Durchgangszeiten(Eingabe)'!C24-'Durchgangszeiten(Eingabe)'!$B$3</f>
        <v>0.008194444444444504</v>
      </c>
      <c r="D24" s="32">
        <f t="shared" si="0"/>
        <v>17</v>
      </c>
      <c r="E24" s="31">
        <f>'Durchgangszeiten(Eingabe)'!F24-'Durchgangszeiten(Eingabe)'!$B$3</f>
        <v>0.009432870370370439</v>
      </c>
      <c r="F24" s="32">
        <f t="shared" si="1"/>
        <v>18</v>
      </c>
      <c r="G24" s="33">
        <f>'Durchgangszeiten(Eingabe)'!H24-'Durchgangszeiten(Eingabe)'!$B$3</f>
        <v>0.03707175925925921</v>
      </c>
      <c r="H24" s="32">
        <f t="shared" si="2"/>
        <v>17</v>
      </c>
      <c r="I24" s="33">
        <f>'Durchgangszeiten(Eingabe)'!J24-'Durchgangszeiten(Eingabe)'!$B$3</f>
        <v>0.03775462962962972</v>
      </c>
      <c r="J24" s="32">
        <f t="shared" si="3"/>
        <v>17</v>
      </c>
      <c r="K24" s="33">
        <f>'Durchgangszeiten(Eingabe)'!N24</f>
        <v>0.05697916666666669</v>
      </c>
      <c r="L24" s="38">
        <f t="shared" si="4"/>
        <v>20</v>
      </c>
      <c r="M24" s="35"/>
    </row>
    <row r="25" spans="1:13" s="37" customFormat="1" ht="15" customHeight="1">
      <c r="A25" s="29" t="str">
        <f>'Durchgangszeiten(Eingabe)'!A25</f>
        <v>Christoph Poindl</v>
      </c>
      <c r="B25" s="30">
        <f>'Durchgangszeiten(Eingabe)'!B25</f>
        <v>23</v>
      </c>
      <c r="C25" s="31">
        <f>'Durchgangszeiten(Eingabe)'!C25-'Durchgangszeiten(Eingabe)'!$B$3</f>
        <v>0.008611111111111125</v>
      </c>
      <c r="D25" s="32">
        <f t="shared" si="0"/>
        <v>21</v>
      </c>
      <c r="E25" s="31">
        <f>'Durchgangszeiten(Eingabe)'!F25-'Durchgangszeiten(Eingabe)'!$B$3</f>
        <v>0.009618055555555505</v>
      </c>
      <c r="F25" s="32">
        <f t="shared" si="1"/>
        <v>20</v>
      </c>
      <c r="G25" s="33">
        <f>'Durchgangszeiten(Eingabe)'!H25-'Durchgangszeiten(Eingabe)'!$B$3</f>
        <v>0.037812499999999916</v>
      </c>
      <c r="H25" s="32">
        <f t="shared" si="2"/>
        <v>19</v>
      </c>
      <c r="I25" s="33">
        <f>'Durchgangszeiten(Eingabe)'!J25-'Durchgangszeiten(Eingabe)'!$B$3</f>
        <v>0.03865740740740742</v>
      </c>
      <c r="J25" s="32">
        <f t="shared" si="3"/>
        <v>20</v>
      </c>
      <c r="K25" s="33">
        <f>'Durchgangszeiten(Eingabe)'!N25</f>
        <v>0.058530092592592564</v>
      </c>
      <c r="L25" s="38">
        <f t="shared" si="4"/>
        <v>21</v>
      </c>
      <c r="M25" s="35"/>
    </row>
    <row r="26" spans="1:15" s="37" customFormat="1" ht="15" customHeight="1">
      <c r="A26" s="29" t="str">
        <f>'Durchgangszeiten(Eingabe)'!A26</f>
        <v>Barbara Lima</v>
      </c>
      <c r="B26" s="30">
        <f>'Durchgangszeiten(Eingabe)'!B26</f>
        <v>10</v>
      </c>
      <c r="C26" s="31">
        <f>'Durchgangszeiten(Eingabe)'!C26-'Durchgangszeiten(Eingabe)'!$B$3</f>
        <v>0.006435185185185266</v>
      </c>
      <c r="D26" s="32">
        <f t="shared" si="0"/>
        <v>3</v>
      </c>
      <c r="E26" s="31">
        <f>'Durchgangszeiten(Eingabe)'!F26-'Durchgangszeiten(Eingabe)'!$B$3</f>
        <v>0.007418981481481457</v>
      </c>
      <c r="F26" s="32">
        <f t="shared" si="1"/>
        <v>3</v>
      </c>
      <c r="G26" s="33">
        <f>'Durchgangszeiten(Eingabe)'!H26-'Durchgangszeiten(Eingabe)'!$B$3</f>
        <v>0.037384259259259256</v>
      </c>
      <c r="H26" s="32">
        <f t="shared" si="2"/>
        <v>18</v>
      </c>
      <c r="I26" s="33">
        <f>'Durchgangszeiten(Eingabe)'!J26-'Durchgangszeiten(Eingabe)'!$B$3</f>
        <v>0.03817129629629623</v>
      </c>
      <c r="J26" s="32">
        <f t="shared" si="3"/>
        <v>18</v>
      </c>
      <c r="K26" s="33">
        <f>'Durchgangszeiten(Eingabe)'!N26</f>
        <v>0.05905092592592587</v>
      </c>
      <c r="L26" s="38">
        <f t="shared" si="4"/>
        <v>22</v>
      </c>
      <c r="M26" s="35"/>
      <c r="N26" s="36"/>
      <c r="O26" s="36"/>
    </row>
    <row r="27" spans="1:13" s="37" customFormat="1" ht="15" customHeight="1">
      <c r="A27" s="29" t="str">
        <f>'Durchgangszeiten(Eingabe)'!A27</f>
        <v>Franz Jaux</v>
      </c>
      <c r="B27" s="30">
        <f>'Durchgangszeiten(Eingabe)'!B27</f>
        <v>33</v>
      </c>
      <c r="C27" s="31">
        <f>'Durchgangszeiten(Eingabe)'!C27-'Durchgangszeiten(Eingabe)'!$B$3</f>
        <v>0.009328703703703756</v>
      </c>
      <c r="D27" s="32">
        <f t="shared" si="0"/>
        <v>28</v>
      </c>
      <c r="E27" s="31">
        <f>'Durchgangszeiten(Eingabe)'!F27-'Durchgangszeiten(Eingabe)'!$B$3</f>
        <v>0.010833333333333361</v>
      </c>
      <c r="F27" s="32">
        <f t="shared" si="1"/>
        <v>27</v>
      </c>
      <c r="G27" s="33">
        <f>'Durchgangszeiten(Eingabe)'!H27-'Durchgangszeiten(Eingabe)'!$B$3</f>
        <v>0.03903935185185192</v>
      </c>
      <c r="H27" s="32">
        <f t="shared" si="2"/>
        <v>23</v>
      </c>
      <c r="I27" s="33">
        <f>'Durchgangszeiten(Eingabe)'!J27-'Durchgangszeiten(Eingabe)'!$B$3</f>
        <v>0.04006944444444438</v>
      </c>
      <c r="J27" s="32">
        <f t="shared" si="3"/>
        <v>24</v>
      </c>
      <c r="K27" s="33">
        <f>'Durchgangszeiten(Eingabe)'!N27</f>
        <v>0.05906250000000002</v>
      </c>
      <c r="L27" s="38">
        <f t="shared" si="4"/>
        <v>23</v>
      </c>
      <c r="M27" s="35"/>
    </row>
    <row r="28" spans="1:13" s="37" customFormat="1" ht="15" customHeight="1">
      <c r="A28" s="29" t="str">
        <f>'Durchgangszeiten(Eingabe)'!A28</f>
        <v>Stefan Fritz</v>
      </c>
      <c r="B28" s="30">
        <f>'Durchgangszeiten(Eingabe)'!B28</f>
        <v>17</v>
      </c>
      <c r="C28" s="31">
        <f>'Durchgangszeiten(Eingabe)'!C28-'Durchgangszeiten(Eingabe)'!$B$3</f>
        <v>0.009143518518518579</v>
      </c>
      <c r="D28" s="32">
        <f t="shared" si="0"/>
        <v>26</v>
      </c>
      <c r="E28" s="31">
        <f>'Durchgangszeiten(Eingabe)'!F28-'Durchgangszeiten(Eingabe)'!$B$3</f>
        <v>0.010902777777777817</v>
      </c>
      <c r="F28" s="32">
        <f t="shared" si="1"/>
        <v>28</v>
      </c>
      <c r="G28" s="33">
        <f>'Durchgangszeiten(Eingabe)'!H28-'Durchgangszeiten(Eingabe)'!$B$3</f>
        <v>0.041192129629629703</v>
      </c>
      <c r="H28" s="32">
        <f t="shared" si="2"/>
        <v>30</v>
      </c>
      <c r="I28" s="33">
        <f>'Durchgangszeiten(Eingabe)'!J28-'Durchgangszeiten(Eingabe)'!$B$3</f>
        <v>0.04254629629629625</v>
      </c>
      <c r="J28" s="32">
        <f t="shared" si="3"/>
        <v>30</v>
      </c>
      <c r="K28" s="33">
        <f>'Durchgangszeiten(Eingabe)'!N28</f>
        <v>0.059224537037037006</v>
      </c>
      <c r="L28" s="38">
        <f t="shared" si="4"/>
        <v>24</v>
      </c>
      <c r="M28" s="35"/>
    </row>
    <row r="29" spans="1:15" s="37" customFormat="1" ht="15" customHeight="1">
      <c r="A29" s="29" t="str">
        <f>'Durchgangszeiten(Eingabe)'!A29</f>
        <v>Thomas Zeller</v>
      </c>
      <c r="B29" s="30">
        <f>'Durchgangszeiten(Eingabe)'!B29</f>
        <v>31</v>
      </c>
      <c r="C29" s="31">
        <f>'Durchgangszeiten(Eingabe)'!C29-'Durchgangszeiten(Eingabe)'!$B$3</f>
        <v>0.010532407407407463</v>
      </c>
      <c r="D29" s="32">
        <f t="shared" si="0"/>
        <v>32</v>
      </c>
      <c r="E29" s="31">
        <f>'Durchgangszeiten(Eingabe)'!F29-'Durchgangszeiten(Eingabe)'!$B$3</f>
        <v>0.011655092592592564</v>
      </c>
      <c r="F29" s="32">
        <f t="shared" si="1"/>
        <v>31</v>
      </c>
      <c r="G29" s="33">
        <f>'Durchgangszeiten(Eingabe)'!H29-'Durchgangszeiten(Eingabe)'!$B$3</f>
        <v>0.03991898148148154</v>
      </c>
      <c r="H29" s="32">
        <f t="shared" si="2"/>
        <v>25</v>
      </c>
      <c r="I29" s="33">
        <f>'Durchgangszeiten(Eingabe)'!J29-'Durchgangszeiten(Eingabe)'!$B$3</f>
        <v>0.04063657407407406</v>
      </c>
      <c r="J29" s="32">
        <f t="shared" si="3"/>
        <v>25</v>
      </c>
      <c r="K29" s="33">
        <f>'Durchgangszeiten(Eingabe)'!N29</f>
        <v>0.05973379629629638</v>
      </c>
      <c r="L29" s="38">
        <f t="shared" si="4"/>
        <v>25</v>
      </c>
      <c r="M29" s="35"/>
      <c r="N29" s="36"/>
      <c r="O29" s="36"/>
    </row>
    <row r="30" spans="1:13" s="37" customFormat="1" ht="15" customHeight="1">
      <c r="A30" s="29" t="str">
        <f>'Durchgangszeiten(Eingabe)'!A30</f>
        <v>Markus Oswald</v>
      </c>
      <c r="B30" s="30">
        <f>'Durchgangszeiten(Eingabe)'!B30</f>
        <v>21</v>
      </c>
      <c r="C30" s="31">
        <f>'Durchgangszeiten(Eingabe)'!C30-'Durchgangszeiten(Eingabe)'!$B$3</f>
        <v>0.010185185185185186</v>
      </c>
      <c r="D30" s="32">
        <f t="shared" si="0"/>
        <v>30</v>
      </c>
      <c r="E30" s="31">
        <f>'Durchgangszeiten(Eingabe)'!F30-'Durchgangszeiten(Eingabe)'!$B$3</f>
        <v>0.011585648148148109</v>
      </c>
      <c r="F30" s="32">
        <f t="shared" si="1"/>
        <v>29</v>
      </c>
      <c r="G30" s="33">
        <f>'Durchgangszeiten(Eingabe)'!H30-'Durchgangszeiten(Eingabe)'!$B$3</f>
        <v>0.040752314814814894</v>
      </c>
      <c r="H30" s="32">
        <f t="shared" si="2"/>
        <v>28</v>
      </c>
      <c r="I30" s="33">
        <f>'Durchgangszeiten(Eingabe)'!J30-'Durchgangszeiten(Eingabe)'!$B$3</f>
        <v>0.04135416666666669</v>
      </c>
      <c r="J30" s="32">
        <f t="shared" si="3"/>
        <v>28</v>
      </c>
      <c r="K30" s="33">
        <f>'Durchgangszeiten(Eingabe)'!N30</f>
        <v>0.06015046296296289</v>
      </c>
      <c r="L30" s="38">
        <f t="shared" si="4"/>
        <v>26</v>
      </c>
      <c r="M30" s="35"/>
    </row>
    <row r="31" spans="1:13" s="37" customFormat="1" ht="15" customHeight="1">
      <c r="A31" s="29" t="str">
        <f>'Durchgangszeiten(Eingabe)'!A31</f>
        <v>Andi Gössl</v>
      </c>
      <c r="B31" s="30">
        <f>'Durchgangszeiten(Eingabe)'!B31</f>
        <v>13</v>
      </c>
      <c r="C31" s="31">
        <f>'Durchgangszeiten(Eingabe)'!C31-'Durchgangszeiten(Eingabe)'!$B$3</f>
        <v>0.010358796296296324</v>
      </c>
      <c r="D31" s="32">
        <f t="shared" si="0"/>
        <v>31</v>
      </c>
      <c r="E31" s="31">
        <f>'Durchgangszeiten(Eingabe)'!F31-'Durchgangszeiten(Eingabe)'!$B$3</f>
        <v>0.012037037037037068</v>
      </c>
      <c r="F31" s="32">
        <f t="shared" si="1"/>
        <v>33</v>
      </c>
      <c r="G31" s="33">
        <f>'Durchgangszeiten(Eingabe)'!H31-'Durchgangszeiten(Eingabe)'!$B$3</f>
        <v>0.04207175925925932</v>
      </c>
      <c r="H31" s="32">
        <f t="shared" si="2"/>
        <v>33</v>
      </c>
      <c r="I31" s="33">
        <f>'Durchgangszeiten(Eingabe)'!J31-'Durchgangszeiten(Eingabe)'!$B$3</f>
        <v>0.04300925925925936</v>
      </c>
      <c r="J31" s="32">
        <f t="shared" si="3"/>
        <v>33</v>
      </c>
      <c r="K31" s="33">
        <f>'Durchgangszeiten(Eingabe)'!N31</f>
        <v>0.06076388888888884</v>
      </c>
      <c r="L31" s="38">
        <f t="shared" si="4"/>
        <v>27</v>
      </c>
      <c r="M31" s="35"/>
    </row>
    <row r="32" spans="1:13" s="37" customFormat="1" ht="15" customHeight="1">
      <c r="A32" s="29" t="str">
        <f>'Durchgangszeiten(Eingabe)'!A32</f>
        <v>Daniel Müller</v>
      </c>
      <c r="B32" s="30">
        <f>'Durchgangszeiten(Eingabe)'!B32</f>
        <v>35</v>
      </c>
      <c r="C32" s="31">
        <f>'Durchgangszeiten(Eingabe)'!C32-'Durchgangszeiten(Eingabe)'!$B$3</f>
        <v>0.009085648148148162</v>
      </c>
      <c r="D32" s="32">
        <f t="shared" si="0"/>
        <v>25</v>
      </c>
      <c r="E32" s="31">
        <f>'Durchgangszeiten(Eingabe)'!F32-'Durchgangszeiten(Eingabe)'!$B$3</f>
        <v>0.010486111111111085</v>
      </c>
      <c r="F32" s="32">
        <f t="shared" si="1"/>
        <v>26</v>
      </c>
      <c r="G32" s="33">
        <f>'Durchgangszeiten(Eingabe)'!H32-'Durchgangszeiten(Eingabe)'!$B$3</f>
        <v>0.04060185185185183</v>
      </c>
      <c r="H32" s="32">
        <f t="shared" si="2"/>
        <v>26</v>
      </c>
      <c r="I32" s="33">
        <f>'Durchgangszeiten(Eingabe)'!J32-'Durchgangszeiten(Eingabe)'!$B$3</f>
        <v>0.04120370370370374</v>
      </c>
      <c r="J32" s="32">
        <f t="shared" si="3"/>
        <v>27</v>
      </c>
      <c r="K32" s="33">
        <f>'Durchgangszeiten(Eingabe)'!N32</f>
        <v>0.06148148148148147</v>
      </c>
      <c r="L32" s="38">
        <f t="shared" si="4"/>
        <v>28</v>
      </c>
      <c r="M32" s="35"/>
    </row>
    <row r="33" spans="1:13" s="37" customFormat="1" ht="15" customHeight="1">
      <c r="A33" s="29" t="str">
        <f>'Durchgangszeiten(Eingabe)'!A33</f>
        <v>Bernhard Stellner</v>
      </c>
      <c r="B33" s="30">
        <f>'Durchgangszeiten(Eingabe)'!B33</f>
        <v>34</v>
      </c>
      <c r="C33" s="31">
        <f>'Durchgangszeiten(Eingabe)'!C33-'Durchgangszeiten(Eingabe)'!$B$3</f>
        <v>0.007187500000000013</v>
      </c>
      <c r="D33" s="32">
        <f t="shared" si="0"/>
        <v>6</v>
      </c>
      <c r="E33" s="31">
        <f>'Durchgangszeiten(Eingabe)'!F33-'Durchgangszeiten(Eingabe)'!$B$3</f>
        <v>0.008935185185185213</v>
      </c>
      <c r="F33" s="32">
        <f t="shared" si="1"/>
        <v>11</v>
      </c>
      <c r="G33" s="33">
        <f>'Durchgangszeiten(Eingabe)'!H33-'Durchgangszeiten(Eingabe)'!$B$3</f>
        <v>0.04061342592592598</v>
      </c>
      <c r="H33" s="32">
        <f t="shared" si="2"/>
        <v>27</v>
      </c>
      <c r="I33" s="33">
        <f>'Durchgangszeiten(Eingabe)'!J33-'Durchgangszeiten(Eingabe)'!$B$3</f>
        <v>0.04107638888888898</v>
      </c>
      <c r="J33" s="32">
        <f t="shared" si="3"/>
        <v>26</v>
      </c>
      <c r="K33" s="33">
        <f>'Durchgangszeiten(Eingabe)'!N33</f>
        <v>0.06206018518518519</v>
      </c>
      <c r="L33" s="38">
        <f t="shared" si="4"/>
        <v>29</v>
      </c>
      <c r="M33" s="35"/>
    </row>
    <row r="34" spans="1:13" s="37" customFormat="1" ht="15" customHeight="1">
      <c r="A34" s="29" t="str">
        <f>'Durchgangszeiten(Eingabe)'!A34</f>
        <v>Kurt Schmidmayer</v>
      </c>
      <c r="B34" s="30">
        <f>'Durchgangszeiten(Eingabe)'!B34</f>
        <v>14</v>
      </c>
      <c r="C34" s="31">
        <f>'Durchgangszeiten(Eingabe)'!C34-'Durchgangszeiten(Eingabe)'!$B$3</f>
        <v>0.008703703703703769</v>
      </c>
      <c r="D34" s="32">
        <f t="shared" si="0"/>
        <v>22</v>
      </c>
      <c r="E34" s="31">
        <f>'Durchgangszeiten(Eingabe)'!F34-'Durchgangszeiten(Eingabe)'!$B$3</f>
        <v>0.01027777777777783</v>
      </c>
      <c r="F34" s="32">
        <f t="shared" si="1"/>
        <v>23</v>
      </c>
      <c r="G34" s="33">
        <f>'Durchgangszeiten(Eingabe)'!H34-'Durchgangszeiten(Eingabe)'!$B$3</f>
        <v>0.04091435185185188</v>
      </c>
      <c r="H34" s="32">
        <f t="shared" si="2"/>
        <v>29</v>
      </c>
      <c r="I34" s="33">
        <f>'Durchgangszeiten(Eingabe)'!J34-'Durchgangszeiten(Eingabe)'!$B$3</f>
        <v>0.04142361111111115</v>
      </c>
      <c r="J34" s="32">
        <f t="shared" si="3"/>
        <v>29</v>
      </c>
      <c r="K34" s="33">
        <f>'Durchgangszeiten(Eingabe)'!N34</f>
        <v>0.06252314814814819</v>
      </c>
      <c r="L34" s="38">
        <f t="shared" si="4"/>
        <v>30</v>
      </c>
      <c r="M34" s="35"/>
    </row>
    <row r="35" spans="1:13" s="37" customFormat="1" ht="15" customHeight="1">
      <c r="A35" s="29" t="str">
        <f>'Durchgangszeiten(Eingabe)'!A35</f>
        <v>Thomas Winter</v>
      </c>
      <c r="B35" s="30">
        <f>'Durchgangszeiten(Eingabe)'!B35</f>
        <v>29</v>
      </c>
      <c r="C35" s="31">
        <f>'Durchgangszeiten(Eingabe)'!C35-'Durchgangszeiten(Eingabe)'!$B$3</f>
        <v>0.008726851851851847</v>
      </c>
      <c r="D35" s="32">
        <f t="shared" si="0"/>
        <v>23</v>
      </c>
      <c r="E35" s="31">
        <f>'Durchgangszeiten(Eingabe)'!F35-'Durchgangszeiten(Eingabe)'!$B$3</f>
        <v>0.009872685185185248</v>
      </c>
      <c r="F35" s="32">
        <f t="shared" si="1"/>
        <v>22</v>
      </c>
      <c r="G35" s="33">
        <f>'Durchgangszeiten(Eingabe)'!H35-'Durchgangszeiten(Eingabe)'!$B$3</f>
        <v>0.041736111111111196</v>
      </c>
      <c r="H35" s="32">
        <f t="shared" si="2"/>
        <v>32</v>
      </c>
      <c r="I35" s="33">
        <f>'Durchgangszeiten(Eingabe)'!J35-'Durchgangszeiten(Eingabe)'!$B$3</f>
        <v>0.042754629629629615</v>
      </c>
      <c r="J35" s="32">
        <f t="shared" si="3"/>
        <v>31</v>
      </c>
      <c r="K35" s="33">
        <f>'Durchgangszeiten(Eingabe)'!N35</f>
        <v>0.06268518518518518</v>
      </c>
      <c r="L35" s="38">
        <f t="shared" si="4"/>
        <v>31</v>
      </c>
      <c r="M35" s="35"/>
    </row>
    <row r="36" spans="1:13" s="37" customFormat="1" ht="15" customHeight="1">
      <c r="A36" s="29" t="str">
        <f>'Durchgangszeiten(Eingabe)'!A36</f>
        <v>Jürgen Heger</v>
      </c>
      <c r="B36" s="30">
        <f>'Durchgangszeiten(Eingabe)'!B36</f>
        <v>19</v>
      </c>
      <c r="C36" s="31">
        <f>'Durchgangszeiten(Eingabe)'!C36-'Durchgangszeiten(Eingabe)'!$B$3</f>
        <v>0.007314814814814885</v>
      </c>
      <c r="D36" s="32">
        <f t="shared" si="0"/>
        <v>7</v>
      </c>
      <c r="E36" s="31">
        <f>'Durchgangszeiten(Eingabe)'!F36-'Durchgangszeiten(Eingabe)'!$B$3</f>
        <v>0.008587962962962936</v>
      </c>
      <c r="F36" s="32">
        <f t="shared" si="1"/>
        <v>8</v>
      </c>
      <c r="G36" s="33">
        <f>'Durchgangszeiten(Eingabe)'!H36-'Durchgangszeiten(Eingabe)'!$B$3</f>
        <v>0.03939814814814824</v>
      </c>
      <c r="H36" s="32">
        <f t="shared" si="2"/>
        <v>24</v>
      </c>
      <c r="I36" s="33">
        <f>'Durchgangszeiten(Eingabe)'!J36-'Durchgangszeiten(Eingabe)'!$B$3</f>
        <v>0.04002314814814811</v>
      </c>
      <c r="J36" s="32">
        <f t="shared" si="3"/>
        <v>23</v>
      </c>
      <c r="K36" s="33">
        <f>'Durchgangszeiten(Eingabe)'!N36</f>
        <v>0.0627199074074074</v>
      </c>
      <c r="L36" s="38">
        <f t="shared" si="4"/>
        <v>32</v>
      </c>
      <c r="M36" s="35"/>
    </row>
    <row r="37" spans="1:15" s="37" customFormat="1" ht="15" customHeight="1">
      <c r="A37" s="29" t="str">
        <f>'Durchgangszeiten(Eingabe)'!A37</f>
        <v>Karl Heinz Friedl</v>
      </c>
      <c r="B37" s="30">
        <f>'Durchgangszeiten(Eingabe)'!B37</f>
        <v>32</v>
      </c>
      <c r="C37" s="31">
        <f>'Durchgangszeiten(Eingabe)'!C37-'Durchgangszeiten(Eingabe)'!$B$3</f>
        <v>0.010543981481481501</v>
      </c>
      <c r="D37" s="32">
        <f t="shared" si="0"/>
        <v>33</v>
      </c>
      <c r="E37" s="31">
        <f>'Durchgangszeiten(Eingabe)'!F37-'Durchgangszeiten(Eingabe)'!$B$3</f>
        <v>0.011643518518518525</v>
      </c>
      <c r="F37" s="32">
        <f t="shared" si="1"/>
        <v>30</v>
      </c>
      <c r="G37" s="33">
        <f>'Durchgangszeiten(Eingabe)'!H37-'Durchgangszeiten(Eingabe)'!$B$3</f>
        <v>0.04263888888888889</v>
      </c>
      <c r="H37" s="32">
        <f t="shared" si="2"/>
        <v>34</v>
      </c>
      <c r="I37" s="33">
        <f>'Durchgangszeiten(Eingabe)'!J37-'Durchgangszeiten(Eingabe)'!$B$3</f>
        <v>0.04380787037037048</v>
      </c>
      <c r="J37" s="32">
        <f t="shared" si="3"/>
        <v>34</v>
      </c>
      <c r="K37" s="33">
        <f>'Durchgangszeiten(Eingabe)'!N37</f>
        <v>0.06935185185185189</v>
      </c>
      <c r="L37" s="38">
        <f t="shared" si="4"/>
        <v>33</v>
      </c>
      <c r="M37" s="35"/>
      <c r="N37" s="36"/>
      <c r="O37" s="36"/>
    </row>
    <row r="38" spans="1:13" s="37" customFormat="1" ht="15" customHeight="1">
      <c r="A38" s="29" t="str">
        <f>'Durchgangszeiten(Eingabe)'!A38</f>
        <v>Kathia Auer</v>
      </c>
      <c r="B38" s="30">
        <f>'Durchgangszeiten(Eingabe)'!B38</f>
        <v>27</v>
      </c>
      <c r="C38" s="31">
        <f>'Durchgangszeiten(Eingabe)'!C38-'Durchgangszeiten(Eingabe)'!$B$3</f>
        <v>0.007870370370370416</v>
      </c>
      <c r="D38" s="32">
        <f t="shared" si="0"/>
        <v>12</v>
      </c>
      <c r="E38" s="31"/>
      <c r="F38" s="32"/>
      <c r="G38" s="31"/>
      <c r="H38" s="32"/>
      <c r="I38" s="31"/>
      <c r="J38" s="32"/>
      <c r="K38" s="33"/>
      <c r="L38" s="38"/>
      <c r="M38" s="35"/>
    </row>
    <row r="39" spans="1:14" s="37" customFormat="1" ht="15" customHeight="1">
      <c r="A39" s="29" t="str">
        <f>'Durchgangszeiten(Eingabe)'!A39</f>
        <v>Christian Schmid</v>
      </c>
      <c r="B39" s="30">
        <f>'Durchgangszeiten(Eingabe)'!B39</f>
        <v>22</v>
      </c>
      <c r="C39" s="31">
        <f>'Durchgangszeiten(Eingabe)'!C39-'Durchgangszeiten(Eingabe)'!$B$3</f>
        <v>0.010833333333333361</v>
      </c>
      <c r="D39" s="32">
        <f t="shared" si="0"/>
        <v>35</v>
      </c>
      <c r="E39" s="31">
        <f>'Durchgangszeiten(Eingabe)'!F39-'Durchgangszeiten(Eingabe)'!$B$3</f>
        <v>0.012094907407407374</v>
      </c>
      <c r="F39" s="32">
        <f t="shared" si="1"/>
        <v>34</v>
      </c>
      <c r="G39" s="31">
        <f>'Durchgangszeiten(Eingabe)'!H39-'Durchgangszeiten(Eingabe)'!$B$3</f>
        <v>0.04126157407407405</v>
      </c>
      <c r="H39" s="32">
        <f t="shared" si="2"/>
        <v>31</v>
      </c>
      <c r="I39" s="31">
        <f>'Durchgangszeiten(Eingabe)'!J39-'Durchgangszeiten(Eingabe)'!$B$3</f>
        <v>0.042916666666666714</v>
      </c>
      <c r="J39" s="32">
        <f t="shared" si="3"/>
        <v>32</v>
      </c>
      <c r="K39" s="33"/>
      <c r="L39" s="38"/>
      <c r="M39" s="39"/>
      <c r="N39" s="40"/>
    </row>
    <row r="40" spans="1:15" s="37" customFormat="1" ht="15" customHeight="1">
      <c r="A40" s="29"/>
      <c r="B40" s="30"/>
      <c r="C40" s="31"/>
      <c r="D40" s="32"/>
      <c r="E40" s="31"/>
      <c r="F40" s="32"/>
      <c r="G40" s="31"/>
      <c r="H40" s="32"/>
      <c r="I40" s="31"/>
      <c r="J40" s="32"/>
      <c r="K40" s="33"/>
      <c r="L40" s="38"/>
      <c r="M40" s="39"/>
      <c r="N40" s="41"/>
      <c r="O40" s="36"/>
    </row>
    <row r="41" spans="1:14" s="37" customFormat="1" ht="15" customHeight="1">
      <c r="A41" s="29"/>
      <c r="B41" s="30"/>
      <c r="C41" s="31"/>
      <c r="D41" s="32"/>
      <c r="E41" s="31"/>
      <c r="F41" s="32"/>
      <c r="G41" s="31"/>
      <c r="H41" s="32"/>
      <c r="I41" s="31"/>
      <c r="J41" s="32"/>
      <c r="K41" s="33"/>
      <c r="L41" s="38"/>
      <c r="M41" s="39"/>
      <c r="N41" s="40"/>
    </row>
    <row r="42" spans="1:15" s="37" customFormat="1" ht="15" customHeight="1">
      <c r="A42" s="29"/>
      <c r="B42" s="30"/>
      <c r="C42" s="31"/>
      <c r="D42" s="32"/>
      <c r="E42" s="31"/>
      <c r="F42" s="32"/>
      <c r="G42" s="31"/>
      <c r="H42" s="32"/>
      <c r="I42" s="31"/>
      <c r="J42" s="32"/>
      <c r="K42" s="33"/>
      <c r="L42" s="38"/>
      <c r="M42" s="39"/>
      <c r="N42" s="41"/>
      <c r="O42" s="36"/>
    </row>
    <row r="43" spans="1:14" s="37" customFormat="1" ht="15" customHeight="1">
      <c r="A43" s="29"/>
      <c r="B43" s="30"/>
      <c r="C43" s="31"/>
      <c r="D43" s="32"/>
      <c r="E43" s="31"/>
      <c r="F43" s="32"/>
      <c r="G43" s="31"/>
      <c r="H43" s="32"/>
      <c r="I43" s="31"/>
      <c r="J43" s="32"/>
      <c r="K43" s="33"/>
      <c r="L43" s="38"/>
      <c r="M43" s="39"/>
      <c r="N43" s="40"/>
    </row>
    <row r="44" spans="1:14" s="37" customFormat="1" ht="15" customHeight="1">
      <c r="A44" s="29"/>
      <c r="B44" s="30"/>
      <c r="C44" s="31"/>
      <c r="D44" s="32"/>
      <c r="E44" s="31"/>
      <c r="F44" s="32"/>
      <c r="G44" s="31"/>
      <c r="H44" s="32"/>
      <c r="I44" s="31"/>
      <c r="J44" s="32"/>
      <c r="K44" s="33"/>
      <c r="L44" s="38"/>
      <c r="M44" s="39"/>
      <c r="N44" s="40"/>
    </row>
    <row r="45" spans="1:15" s="37" customFormat="1" ht="15" customHeight="1">
      <c r="A45" s="29"/>
      <c r="B45" s="30"/>
      <c r="C45" s="31"/>
      <c r="D45" s="32"/>
      <c r="E45" s="31"/>
      <c r="F45" s="32"/>
      <c r="G45" s="31"/>
      <c r="H45" s="32"/>
      <c r="I45" s="31"/>
      <c r="J45" s="32"/>
      <c r="K45" s="33"/>
      <c r="L45" s="38"/>
      <c r="M45" s="39"/>
      <c r="N45" s="41"/>
      <c r="O45" s="36"/>
    </row>
    <row r="46" spans="1:14" s="37" customFormat="1" ht="15" customHeight="1">
      <c r="A46" s="29"/>
      <c r="B46" s="30"/>
      <c r="C46" s="31"/>
      <c r="D46" s="32"/>
      <c r="E46" s="31"/>
      <c r="F46" s="32"/>
      <c r="G46" s="31"/>
      <c r="H46" s="32"/>
      <c r="I46" s="31"/>
      <c r="J46" s="32"/>
      <c r="K46" s="33"/>
      <c r="L46" s="38"/>
      <c r="M46" s="39"/>
      <c r="N46" s="40"/>
    </row>
    <row r="47" spans="1:15" s="37" customFormat="1" ht="15" customHeight="1">
      <c r="A47" s="29"/>
      <c r="B47" s="30"/>
      <c r="C47" s="31"/>
      <c r="D47" s="32"/>
      <c r="E47" s="31"/>
      <c r="F47" s="32"/>
      <c r="G47" s="31"/>
      <c r="H47" s="32"/>
      <c r="I47" s="31"/>
      <c r="J47" s="32"/>
      <c r="K47" s="33"/>
      <c r="L47" s="38"/>
      <c r="M47" s="39"/>
      <c r="N47" s="41"/>
      <c r="O47" s="36"/>
    </row>
    <row r="48" spans="1:14" s="37" customFormat="1" ht="15" customHeight="1">
      <c r="A48" s="42"/>
      <c r="B48" s="43"/>
      <c r="C48" s="44"/>
      <c r="D48" s="45"/>
      <c r="E48" s="44"/>
      <c r="F48" s="45"/>
      <c r="G48" s="46"/>
      <c r="H48" s="45"/>
      <c r="I48" s="46"/>
      <c r="J48" s="45"/>
      <c r="K48" s="46"/>
      <c r="L48" s="43"/>
      <c r="M48" s="39"/>
      <c r="N48" s="40"/>
    </row>
    <row r="49" spans="1:15" s="37" customFormat="1" ht="15" customHeight="1">
      <c r="A49" s="47"/>
      <c r="B49" s="48"/>
      <c r="C49" s="49"/>
      <c r="D49" s="40"/>
      <c r="E49" s="50"/>
      <c r="F49" s="51"/>
      <c r="G49" s="52"/>
      <c r="H49" s="51"/>
      <c r="I49" s="52"/>
      <c r="J49" s="51"/>
      <c r="K49" s="52"/>
      <c r="L49" s="51"/>
      <c r="M49" s="39"/>
      <c r="N49" s="41"/>
      <c r="O49" s="36"/>
    </row>
    <row r="50" spans="1:14" s="37" customFormat="1" ht="15" customHeight="1">
      <c r="A50" s="47"/>
      <c r="B50" s="48"/>
      <c r="C50" s="49"/>
      <c r="D50" s="40"/>
      <c r="E50" s="50"/>
      <c r="F50" s="51"/>
      <c r="G50" s="52"/>
      <c r="H50" s="51"/>
      <c r="I50" s="52"/>
      <c r="J50" s="51"/>
      <c r="K50" s="52"/>
      <c r="L50" s="51"/>
      <c r="M50" s="39"/>
      <c r="N50" s="40"/>
    </row>
    <row r="51" spans="1:15" s="37" customFormat="1" ht="15" customHeight="1">
      <c r="A51" s="47"/>
      <c r="B51" s="48"/>
      <c r="C51" s="49"/>
      <c r="D51" s="40"/>
      <c r="E51" s="50"/>
      <c r="F51" s="51"/>
      <c r="G51" s="52"/>
      <c r="H51" s="51"/>
      <c r="I51" s="53"/>
      <c r="J51" s="51"/>
      <c r="K51" s="53"/>
      <c r="L51" s="51"/>
      <c r="M51" s="39"/>
      <c r="N51" s="41"/>
      <c r="O51" s="36"/>
    </row>
    <row r="52" spans="1:14" s="37" customFormat="1" ht="15" customHeight="1">
      <c r="A52" s="47"/>
      <c r="B52" s="48"/>
      <c r="C52" s="49"/>
      <c r="D52" s="40"/>
      <c r="E52" s="50"/>
      <c r="F52" s="51"/>
      <c r="G52" s="52"/>
      <c r="H52" s="51"/>
      <c r="I52" s="52"/>
      <c r="J52" s="51"/>
      <c r="K52" s="52"/>
      <c r="L52" s="51"/>
      <c r="M52" s="39"/>
      <c r="N52" s="40"/>
    </row>
    <row r="53" spans="1:14" s="37" customFormat="1" ht="15" customHeight="1">
      <c r="A53" s="47"/>
      <c r="B53" s="48"/>
      <c r="C53" s="49"/>
      <c r="D53" s="40"/>
      <c r="E53" s="52"/>
      <c r="F53" s="51"/>
      <c r="G53" s="52"/>
      <c r="H53" s="51"/>
      <c r="I53" s="52"/>
      <c r="J53" s="51"/>
      <c r="K53" s="52"/>
      <c r="L53" s="51"/>
      <c r="M53" s="54"/>
      <c r="N53" s="40"/>
    </row>
    <row r="54" spans="1:13" s="37" customFormat="1" ht="15" customHeight="1">
      <c r="A54" s="47"/>
      <c r="B54" s="48"/>
      <c r="C54" s="49"/>
      <c r="D54" s="40"/>
      <c r="E54" s="55"/>
      <c r="F54" s="56"/>
      <c r="G54" s="55"/>
      <c r="H54" s="56"/>
      <c r="I54" s="55"/>
      <c r="J54" s="56"/>
      <c r="K54" s="55"/>
      <c r="L54" s="56"/>
      <c r="M54" s="57"/>
    </row>
    <row r="55" spans="1:13" s="37" customFormat="1" ht="15" customHeight="1">
      <c r="A55" s="47"/>
      <c r="B55" s="48"/>
      <c r="C55" s="49"/>
      <c r="D55" s="40"/>
      <c r="E55" s="55"/>
      <c r="F55" s="56"/>
      <c r="G55" s="55"/>
      <c r="H55" s="56"/>
      <c r="I55" s="55"/>
      <c r="J55" s="56"/>
      <c r="K55" s="55"/>
      <c r="L55" s="56"/>
      <c r="M55" s="57"/>
    </row>
    <row r="56" spans="1:13" s="37" customFormat="1" ht="15" customHeight="1">
      <c r="A56" s="47"/>
      <c r="B56" s="48"/>
      <c r="C56" s="49"/>
      <c r="D56" s="40"/>
      <c r="E56" s="55"/>
      <c r="F56" s="56"/>
      <c r="G56" s="55"/>
      <c r="H56" s="56"/>
      <c r="I56" s="55"/>
      <c r="J56" s="56"/>
      <c r="K56" s="55"/>
      <c r="L56" s="56"/>
      <c r="M56" s="57"/>
    </row>
    <row r="57" spans="1:13" s="37" customFormat="1" ht="15" customHeight="1">
      <c r="A57" s="47"/>
      <c r="B57" s="48"/>
      <c r="C57" s="49"/>
      <c r="D57" s="40"/>
      <c r="E57" s="55"/>
      <c r="F57" s="56"/>
      <c r="G57" s="55"/>
      <c r="H57" s="56"/>
      <c r="I57" s="55"/>
      <c r="J57" s="56"/>
      <c r="K57" s="55"/>
      <c r="L57" s="56"/>
      <c r="M57" s="57"/>
    </row>
    <row r="58" spans="1:13" s="37" customFormat="1" ht="15" customHeight="1">
      <c r="A58" s="47"/>
      <c r="B58" s="48"/>
      <c r="C58" s="49"/>
      <c r="D58" s="40"/>
      <c r="E58" s="55"/>
      <c r="F58" s="56"/>
      <c r="G58" s="55"/>
      <c r="H58" s="56"/>
      <c r="I58" s="55"/>
      <c r="J58" s="56"/>
      <c r="K58" s="55"/>
      <c r="L58" s="56"/>
      <c r="M58" s="57"/>
    </row>
    <row r="59" spans="1:13" s="37" customFormat="1" ht="15" customHeight="1">
      <c r="A59" s="47"/>
      <c r="B59" s="48"/>
      <c r="C59" s="49"/>
      <c r="D59" s="40"/>
      <c r="E59" s="55"/>
      <c r="F59" s="56"/>
      <c r="G59" s="55"/>
      <c r="H59" s="56"/>
      <c r="I59" s="55"/>
      <c r="J59" s="56"/>
      <c r="K59" s="55"/>
      <c r="L59" s="56"/>
      <c r="M59" s="57"/>
    </row>
    <row r="60" spans="1:13" s="37" customFormat="1" ht="15" customHeight="1">
      <c r="A60" s="47"/>
      <c r="B60" s="48"/>
      <c r="C60" s="49"/>
      <c r="D60" s="40"/>
      <c r="E60" s="55"/>
      <c r="F60" s="56"/>
      <c r="G60" s="55"/>
      <c r="H60" s="56"/>
      <c r="I60" s="55"/>
      <c r="J60" s="56"/>
      <c r="K60" s="55"/>
      <c r="L60" s="56"/>
      <c r="M60" s="57"/>
    </row>
    <row r="61" spans="1:13" s="37" customFormat="1" ht="15" customHeight="1">
      <c r="A61" s="47"/>
      <c r="B61" s="48"/>
      <c r="C61" s="49"/>
      <c r="D61" s="40"/>
      <c r="E61" s="55"/>
      <c r="F61" s="56"/>
      <c r="G61" s="55"/>
      <c r="H61" s="56"/>
      <c r="I61" s="55"/>
      <c r="J61" s="56"/>
      <c r="K61" s="55"/>
      <c r="L61" s="56"/>
      <c r="M61" s="57"/>
    </row>
    <row r="62" spans="1:13" s="37" customFormat="1" ht="15" customHeight="1">
      <c r="A62" s="47"/>
      <c r="B62" s="48"/>
      <c r="C62" s="49"/>
      <c r="D62" s="40"/>
      <c r="E62" s="55"/>
      <c r="F62" s="56"/>
      <c r="G62" s="55"/>
      <c r="H62" s="56"/>
      <c r="I62" s="55"/>
      <c r="J62" s="56"/>
      <c r="K62" s="55"/>
      <c r="L62" s="56"/>
      <c r="M62" s="57"/>
    </row>
    <row r="63" spans="1:13" s="37" customFormat="1" ht="15" customHeight="1">
      <c r="A63" s="47"/>
      <c r="B63" s="48"/>
      <c r="C63" s="40"/>
      <c r="D63" s="40"/>
      <c r="E63" s="55"/>
      <c r="F63" s="56"/>
      <c r="G63" s="55"/>
      <c r="H63" s="56"/>
      <c r="I63" s="55"/>
      <c r="J63" s="56"/>
      <c r="K63" s="55"/>
      <c r="L63" s="56"/>
      <c r="M63" s="57"/>
    </row>
    <row r="64" spans="1:13" s="37" customFormat="1" ht="15" customHeight="1">
      <c r="A64" s="47"/>
      <c r="B64" s="48"/>
      <c r="C64" s="40"/>
      <c r="D64" s="40"/>
      <c r="E64" s="55"/>
      <c r="F64" s="56"/>
      <c r="G64" s="55"/>
      <c r="H64" s="56"/>
      <c r="I64" s="55"/>
      <c r="J64" s="56"/>
      <c r="K64" s="55"/>
      <c r="L64" s="56"/>
      <c r="M64" s="57"/>
    </row>
    <row r="65" spans="1:13" s="37" customFormat="1" ht="15" customHeight="1">
      <c r="A65" s="47"/>
      <c r="B65" s="48"/>
      <c r="C65" s="40"/>
      <c r="D65" s="40"/>
      <c r="E65" s="55"/>
      <c r="F65" s="56"/>
      <c r="G65" s="55"/>
      <c r="H65" s="56"/>
      <c r="I65" s="55"/>
      <c r="J65" s="56"/>
      <c r="K65" s="55"/>
      <c r="L65" s="56"/>
      <c r="M65" s="57"/>
    </row>
    <row r="66" spans="1:13" s="37" customFormat="1" ht="15" customHeight="1">
      <c r="A66" s="47"/>
      <c r="B66" s="48"/>
      <c r="C66" s="40"/>
      <c r="D66" s="40"/>
      <c r="E66" s="55"/>
      <c r="F66" s="56"/>
      <c r="G66" s="55"/>
      <c r="H66" s="56"/>
      <c r="I66" s="55"/>
      <c r="J66" s="56"/>
      <c r="K66" s="55"/>
      <c r="L66" s="56"/>
      <c r="M66" s="57"/>
    </row>
    <row r="67" spans="1:13" s="37" customFormat="1" ht="15" customHeight="1">
      <c r="A67" s="47"/>
      <c r="B67" s="48"/>
      <c r="C67" s="40"/>
      <c r="D67" s="40"/>
      <c r="E67" s="55"/>
      <c r="M67" s="57"/>
    </row>
    <row r="68" spans="1:13" s="37" customFormat="1" ht="15" customHeight="1">
      <c r="A68" s="47"/>
      <c r="B68" s="48"/>
      <c r="C68" s="40"/>
      <c r="D68" s="40"/>
      <c r="E68" s="55"/>
      <c r="M68" s="57"/>
    </row>
    <row r="69" spans="1:13" s="37" customFormat="1" ht="15" customHeight="1">
      <c r="A69" s="47"/>
      <c r="B69" s="48"/>
      <c r="C69" s="40"/>
      <c r="D69" s="40"/>
      <c r="E69" s="55"/>
      <c r="M69" s="57"/>
    </row>
    <row r="70" spans="1:13" s="37" customFormat="1" ht="15" customHeight="1">
      <c r="A70" s="47"/>
      <c r="B70" s="48"/>
      <c r="C70" s="40"/>
      <c r="D70" s="40"/>
      <c r="M70" s="57"/>
    </row>
    <row r="71" spans="1:13" s="37" customFormat="1" ht="15" customHeight="1">
      <c r="A71" s="58"/>
      <c r="B71" s="59"/>
      <c r="M71" s="57"/>
    </row>
    <row r="72" spans="1:13" s="37" customFormat="1" ht="15" customHeight="1">
      <c r="A72" s="58"/>
      <c r="B72" s="59"/>
      <c r="M72" s="57"/>
    </row>
    <row r="73" spans="1:13" s="37" customFormat="1" ht="15" customHeight="1">
      <c r="A73" s="58"/>
      <c r="B73" s="59"/>
      <c r="M73" s="57"/>
    </row>
    <row r="74" spans="1:13" s="37" customFormat="1" ht="15" customHeight="1">
      <c r="A74" s="58"/>
      <c r="B74" s="59"/>
      <c r="M74" s="57"/>
    </row>
    <row r="75" spans="1:13" s="37" customFormat="1" ht="15" customHeight="1">
      <c r="A75" s="58"/>
      <c r="B75" s="59"/>
      <c r="M75" s="57"/>
    </row>
    <row r="76" spans="1:13" s="37" customFormat="1" ht="15" customHeight="1">
      <c r="A76" s="58"/>
      <c r="B76" s="59"/>
      <c r="M76" s="57"/>
    </row>
    <row r="77" spans="1:13" s="37" customFormat="1" ht="15" customHeight="1">
      <c r="A77" s="58"/>
      <c r="B77" s="59"/>
      <c r="M77" s="57"/>
    </row>
    <row r="78" spans="1:13" s="37" customFormat="1" ht="15" customHeight="1">
      <c r="A78" s="58"/>
      <c r="B78" s="59"/>
      <c r="M78" s="57"/>
    </row>
    <row r="79" spans="1:13" s="37" customFormat="1" ht="15" customHeight="1">
      <c r="A79" s="58"/>
      <c r="B79" s="59"/>
      <c r="M79" s="57"/>
    </row>
    <row r="80" spans="1:13" s="37" customFormat="1" ht="15" customHeight="1">
      <c r="A80" s="58"/>
      <c r="B80" s="59"/>
      <c r="M80" s="57"/>
    </row>
    <row r="81" spans="1:13" s="37" customFormat="1" ht="15" customHeight="1">
      <c r="A81" s="58"/>
      <c r="B81" s="59"/>
      <c r="M81" s="57"/>
    </row>
    <row r="82" spans="1:13" s="37" customFormat="1" ht="15" customHeight="1">
      <c r="A82" s="58"/>
      <c r="B82" s="59"/>
      <c r="M82" s="57"/>
    </row>
    <row r="83" spans="1:13" s="37" customFormat="1" ht="15" customHeight="1">
      <c r="A83" s="58"/>
      <c r="B83" s="59"/>
      <c r="M83" s="57"/>
    </row>
    <row r="84" spans="1:13" s="37" customFormat="1" ht="15" customHeight="1">
      <c r="A84" s="58"/>
      <c r="B84" s="59"/>
      <c r="M84" s="57"/>
    </row>
    <row r="85" spans="1:13" s="37" customFormat="1" ht="15" customHeight="1">
      <c r="A85" s="58"/>
      <c r="B85" s="59"/>
      <c r="M85" s="57"/>
    </row>
    <row r="86" spans="1:13" s="37" customFormat="1" ht="15" customHeight="1">
      <c r="A86" s="58"/>
      <c r="B86" s="59"/>
      <c r="M86" s="57"/>
    </row>
    <row r="87" spans="1:13" s="37" customFormat="1" ht="15" customHeight="1">
      <c r="A87" s="58"/>
      <c r="B87" s="59"/>
      <c r="M87" s="57"/>
    </row>
    <row r="88" spans="1:13" s="37" customFormat="1" ht="15" customHeight="1">
      <c r="A88" s="58"/>
      <c r="B88" s="59"/>
      <c r="M88" s="57"/>
    </row>
    <row r="89" spans="1:13" s="37" customFormat="1" ht="15" customHeight="1">
      <c r="A89" s="58"/>
      <c r="B89" s="59"/>
      <c r="M89" s="57"/>
    </row>
    <row r="90" spans="1:13" s="37" customFormat="1" ht="15" customHeight="1">
      <c r="A90" s="58"/>
      <c r="B90" s="59"/>
      <c r="M90" s="57"/>
    </row>
    <row r="91" spans="1:13" s="37" customFormat="1" ht="15" customHeight="1">
      <c r="A91" s="58"/>
      <c r="B91" s="59"/>
      <c r="M91" s="57"/>
    </row>
    <row r="92" spans="1:13" s="37" customFormat="1" ht="15" customHeight="1">
      <c r="A92" s="58"/>
      <c r="B92" s="59"/>
      <c r="M92" s="57"/>
    </row>
    <row r="93" spans="1:13" s="37" customFormat="1" ht="15" customHeight="1">
      <c r="A93" s="58"/>
      <c r="B93" s="59"/>
      <c r="M93" s="57"/>
    </row>
    <row r="94" spans="1:13" s="37" customFormat="1" ht="15" customHeight="1">
      <c r="A94" s="58"/>
      <c r="B94" s="59"/>
      <c r="M94" s="57"/>
    </row>
    <row r="95" spans="1:13" s="37" customFormat="1" ht="15" customHeight="1">
      <c r="A95" s="58"/>
      <c r="B95" s="59"/>
      <c r="M95" s="57"/>
    </row>
    <row r="96" spans="1:13" s="37" customFormat="1" ht="15" customHeight="1">
      <c r="A96" s="58"/>
      <c r="B96" s="59"/>
      <c r="M96" s="57"/>
    </row>
    <row r="97" spans="1:13" s="37" customFormat="1" ht="15" customHeight="1">
      <c r="A97" s="58"/>
      <c r="B97" s="59"/>
      <c r="M97" s="57"/>
    </row>
    <row r="98" spans="1:13" s="37" customFormat="1" ht="15" customHeight="1">
      <c r="A98" s="58"/>
      <c r="B98" s="59"/>
      <c r="M98" s="57"/>
    </row>
    <row r="99" spans="1:13" s="37" customFormat="1" ht="15" customHeight="1">
      <c r="A99" s="58"/>
      <c r="B99" s="59"/>
      <c r="M99" s="57"/>
    </row>
    <row r="100" spans="1:13" s="37" customFormat="1" ht="15" customHeight="1">
      <c r="A100" s="58"/>
      <c r="B100" s="59"/>
      <c r="M100" s="57"/>
    </row>
    <row r="101" spans="1:13" s="37" customFormat="1" ht="15" customHeight="1">
      <c r="A101" s="58"/>
      <c r="B101" s="59"/>
      <c r="M101" s="57"/>
    </row>
    <row r="102" spans="1:13" s="37" customFormat="1" ht="15" customHeight="1">
      <c r="A102" s="58"/>
      <c r="B102" s="59"/>
      <c r="M102" s="57"/>
    </row>
    <row r="103" spans="1:13" s="37" customFormat="1" ht="15" customHeight="1">
      <c r="A103" s="58"/>
      <c r="B103" s="59"/>
      <c r="M103" s="57"/>
    </row>
    <row r="104" spans="1:13" s="37" customFormat="1" ht="15" customHeight="1">
      <c r="A104" s="58"/>
      <c r="B104" s="59"/>
      <c r="M104" s="57"/>
    </row>
    <row r="105" spans="1:13" s="37" customFormat="1" ht="15" customHeight="1">
      <c r="A105" s="58"/>
      <c r="B105" s="59"/>
      <c r="M105" s="57"/>
    </row>
    <row r="106" spans="1:13" s="37" customFormat="1" ht="15" customHeight="1">
      <c r="A106" s="58"/>
      <c r="B106" s="59"/>
      <c r="M106" s="57"/>
    </row>
    <row r="107" spans="1:13" s="37" customFormat="1" ht="15" customHeight="1">
      <c r="A107" s="58"/>
      <c r="B107" s="59"/>
      <c r="M107" s="57"/>
    </row>
    <row r="108" spans="1:13" s="37" customFormat="1" ht="15" customHeight="1">
      <c r="A108" s="58"/>
      <c r="B108" s="59"/>
      <c r="M108" s="57"/>
    </row>
    <row r="109" spans="1:13" s="37" customFormat="1" ht="15" customHeight="1">
      <c r="A109" s="58"/>
      <c r="B109" s="59"/>
      <c r="M109" s="57"/>
    </row>
    <row r="110" spans="1:13" s="37" customFormat="1" ht="15" customHeight="1">
      <c r="A110" s="58"/>
      <c r="B110" s="59"/>
      <c r="M110" s="57"/>
    </row>
    <row r="111" spans="1:13" s="37" customFormat="1" ht="15" customHeight="1">
      <c r="A111" s="58"/>
      <c r="B111" s="59"/>
      <c r="M111" s="57"/>
    </row>
    <row r="112" spans="1:13" s="37" customFormat="1" ht="15" customHeight="1">
      <c r="A112" s="58"/>
      <c r="B112" s="59"/>
      <c r="M112" s="57"/>
    </row>
    <row r="113" spans="1:13" s="37" customFormat="1" ht="15" customHeight="1">
      <c r="A113" s="58"/>
      <c r="B113" s="59"/>
      <c r="M113" s="57"/>
    </row>
    <row r="114" spans="1:13" s="37" customFormat="1" ht="15" customHeight="1">
      <c r="A114" s="58"/>
      <c r="B114" s="59"/>
      <c r="M114" s="57"/>
    </row>
    <row r="115" spans="1:13" s="37" customFormat="1" ht="15" customHeight="1">
      <c r="A115" s="58"/>
      <c r="B115" s="59"/>
      <c r="M115" s="57"/>
    </row>
    <row r="116" spans="1:13" s="37" customFormat="1" ht="15" customHeight="1">
      <c r="A116" s="58"/>
      <c r="B116" s="59"/>
      <c r="M116" s="57"/>
    </row>
    <row r="117" spans="1:13" s="37" customFormat="1" ht="15" customHeight="1">
      <c r="A117" s="58"/>
      <c r="B117" s="59"/>
      <c r="M117" s="57"/>
    </row>
    <row r="118" spans="1:13" s="37" customFormat="1" ht="15" customHeight="1">
      <c r="A118" s="58"/>
      <c r="B118" s="59"/>
      <c r="M118" s="57"/>
    </row>
    <row r="119" spans="1:13" s="37" customFormat="1" ht="15" customHeight="1">
      <c r="A119" s="58"/>
      <c r="B119" s="59"/>
      <c r="M119" s="57"/>
    </row>
    <row r="120" spans="1:13" s="37" customFormat="1" ht="15" customHeight="1">
      <c r="A120" s="58"/>
      <c r="B120" s="59"/>
      <c r="M120" s="57"/>
    </row>
    <row r="121" spans="1:13" s="37" customFormat="1" ht="15" customHeight="1">
      <c r="A121" s="58"/>
      <c r="B121" s="59"/>
      <c r="M121" s="57"/>
    </row>
    <row r="122" spans="1:13" s="37" customFormat="1" ht="15" customHeight="1">
      <c r="A122" s="58"/>
      <c r="B122" s="59"/>
      <c r="M122" s="57"/>
    </row>
    <row r="123" spans="1:13" s="37" customFormat="1" ht="15" customHeight="1">
      <c r="A123" s="58"/>
      <c r="B123" s="59"/>
      <c r="M123" s="57"/>
    </row>
    <row r="124" spans="1:13" s="37" customFormat="1" ht="15" customHeight="1">
      <c r="A124" s="58"/>
      <c r="B124" s="59"/>
      <c r="M124" s="57"/>
    </row>
    <row r="125" spans="1:13" s="37" customFormat="1" ht="15" customHeight="1">
      <c r="A125" s="58"/>
      <c r="B125" s="59"/>
      <c r="M125" s="57"/>
    </row>
    <row r="126" spans="1:13" s="37" customFormat="1" ht="15" customHeight="1">
      <c r="A126" s="58"/>
      <c r="B126" s="59"/>
      <c r="M126" s="57"/>
    </row>
    <row r="127" spans="1:13" s="37" customFormat="1" ht="15" customHeight="1">
      <c r="A127" s="58"/>
      <c r="B127" s="59"/>
      <c r="M127" s="57"/>
    </row>
    <row r="128" spans="1:13" s="37" customFormat="1" ht="15" customHeight="1">
      <c r="A128" s="58"/>
      <c r="B128" s="59"/>
      <c r="M128" s="57"/>
    </row>
    <row r="129" spans="1:13" s="37" customFormat="1" ht="15" customHeight="1">
      <c r="A129" s="58"/>
      <c r="B129" s="59"/>
      <c r="M129" s="57"/>
    </row>
    <row r="130" spans="1:13" s="37" customFormat="1" ht="15" customHeight="1">
      <c r="A130" s="58"/>
      <c r="B130" s="59"/>
      <c r="M130" s="57"/>
    </row>
    <row r="131" spans="1:13" s="37" customFormat="1" ht="15" customHeight="1">
      <c r="A131" s="58"/>
      <c r="B131" s="59"/>
      <c r="M131" s="57"/>
    </row>
    <row r="132" spans="1:13" s="37" customFormat="1" ht="15" customHeight="1">
      <c r="A132" s="58"/>
      <c r="B132" s="59"/>
      <c r="M132" s="57"/>
    </row>
    <row r="133" spans="1:13" s="37" customFormat="1" ht="15" customHeight="1">
      <c r="A133" s="58"/>
      <c r="B133" s="59"/>
      <c r="M133" s="57"/>
    </row>
    <row r="134" spans="1:13" s="37" customFormat="1" ht="15" customHeight="1">
      <c r="A134" s="58"/>
      <c r="B134" s="59"/>
      <c r="M134" s="57"/>
    </row>
    <row r="135" spans="1:13" s="37" customFormat="1" ht="15" customHeight="1">
      <c r="A135" s="58"/>
      <c r="B135" s="59"/>
      <c r="M135" s="57"/>
    </row>
    <row r="136" spans="1:13" s="37" customFormat="1" ht="15" customHeight="1">
      <c r="A136" s="58"/>
      <c r="B136" s="59"/>
      <c r="M136" s="57"/>
    </row>
    <row r="137" spans="1:13" s="37" customFormat="1" ht="15" customHeight="1">
      <c r="A137" s="58"/>
      <c r="B137" s="59"/>
      <c r="M137" s="57"/>
    </row>
    <row r="138" spans="1:13" s="37" customFormat="1" ht="15" customHeight="1">
      <c r="A138" s="58"/>
      <c r="B138" s="59"/>
      <c r="M138" s="57"/>
    </row>
    <row r="139" spans="1:13" s="37" customFormat="1" ht="15" customHeight="1">
      <c r="A139" s="58"/>
      <c r="B139" s="59"/>
      <c r="M139" s="57"/>
    </row>
    <row r="140" spans="1:13" s="37" customFormat="1" ht="15" customHeight="1">
      <c r="A140" s="58"/>
      <c r="B140" s="59"/>
      <c r="M140" s="57"/>
    </row>
    <row r="141" spans="1:13" s="37" customFormat="1" ht="15" customHeight="1">
      <c r="A141" s="58"/>
      <c r="B141" s="59"/>
      <c r="M141" s="57"/>
    </row>
    <row r="142" spans="1:13" s="37" customFormat="1" ht="15" customHeight="1">
      <c r="A142" s="58"/>
      <c r="B142" s="59"/>
      <c r="M142" s="57"/>
    </row>
    <row r="143" spans="1:13" s="37" customFormat="1" ht="15" customHeight="1">
      <c r="A143" s="58"/>
      <c r="B143" s="59"/>
      <c r="M143" s="57"/>
    </row>
    <row r="144" spans="1:13" s="37" customFormat="1" ht="15" customHeight="1">
      <c r="A144" s="58"/>
      <c r="B144" s="59"/>
      <c r="M144" s="57"/>
    </row>
    <row r="145" spans="1:13" s="37" customFormat="1" ht="15" customHeight="1">
      <c r="A145" s="58"/>
      <c r="B145" s="59"/>
      <c r="M145" s="57"/>
    </row>
    <row r="146" spans="1:13" s="37" customFormat="1" ht="15" customHeight="1">
      <c r="A146" s="58"/>
      <c r="B146" s="59"/>
      <c r="M146" s="57"/>
    </row>
    <row r="147" spans="1:13" s="37" customFormat="1" ht="15" customHeight="1">
      <c r="A147" s="58"/>
      <c r="B147" s="59"/>
      <c r="M147" s="57"/>
    </row>
    <row r="148" spans="1:13" s="37" customFormat="1" ht="15" customHeight="1">
      <c r="A148" s="58"/>
      <c r="B148" s="59"/>
      <c r="M148" s="57"/>
    </row>
    <row r="149" spans="1:13" s="37" customFormat="1" ht="15" customHeight="1">
      <c r="A149" s="58"/>
      <c r="B149" s="59"/>
      <c r="M149" s="57"/>
    </row>
    <row r="150" spans="1:13" s="37" customFormat="1" ht="15" customHeight="1">
      <c r="A150" s="58"/>
      <c r="B150" s="59"/>
      <c r="M150" s="57"/>
    </row>
    <row r="151" spans="1:13" s="37" customFormat="1" ht="15" customHeight="1">
      <c r="A151" s="58"/>
      <c r="B151" s="59"/>
      <c r="M151" s="57"/>
    </row>
    <row r="152" spans="1:13" s="37" customFormat="1" ht="15" customHeight="1">
      <c r="A152" s="58"/>
      <c r="B152" s="59"/>
      <c r="M152" s="57"/>
    </row>
    <row r="153" spans="1:13" s="37" customFormat="1" ht="15" customHeight="1">
      <c r="A153" s="58"/>
      <c r="B153" s="59"/>
      <c r="M153" s="57"/>
    </row>
    <row r="154" spans="1:13" s="37" customFormat="1" ht="15" customHeight="1">
      <c r="A154" s="58"/>
      <c r="B154" s="59"/>
      <c r="M154" s="57"/>
    </row>
    <row r="155" spans="1:13" s="37" customFormat="1" ht="15" customHeight="1">
      <c r="A155" s="58"/>
      <c r="B155" s="59"/>
      <c r="M155" s="57"/>
    </row>
    <row r="156" spans="1:13" s="37" customFormat="1" ht="15" customHeight="1">
      <c r="A156" s="58"/>
      <c r="B156" s="59"/>
      <c r="M156" s="57"/>
    </row>
    <row r="157" spans="1:13" s="37" customFormat="1" ht="15" customHeight="1">
      <c r="A157" s="58"/>
      <c r="B157" s="59"/>
      <c r="M157" s="57"/>
    </row>
    <row r="158" spans="1:13" s="37" customFormat="1" ht="15" customHeight="1">
      <c r="A158" s="58"/>
      <c r="B158" s="59"/>
      <c r="M158" s="57"/>
    </row>
    <row r="159" spans="1:13" s="37" customFormat="1" ht="15" customHeight="1">
      <c r="A159" s="58"/>
      <c r="B159" s="59"/>
      <c r="M159" s="57"/>
    </row>
    <row r="160" spans="1:13" s="37" customFormat="1" ht="15" customHeight="1">
      <c r="A160" s="58"/>
      <c r="B160" s="59"/>
      <c r="M160" s="57"/>
    </row>
    <row r="161" spans="1:13" s="37" customFormat="1" ht="15" customHeight="1">
      <c r="A161" s="58"/>
      <c r="B161" s="59"/>
      <c r="M161" s="57"/>
    </row>
    <row r="162" spans="1:13" s="37" customFormat="1" ht="15" customHeight="1">
      <c r="A162" s="58"/>
      <c r="B162" s="59"/>
      <c r="M162" s="57"/>
    </row>
    <row r="163" spans="1:13" s="37" customFormat="1" ht="15" customHeight="1">
      <c r="A163" s="58"/>
      <c r="B163" s="59"/>
      <c r="M163" s="57"/>
    </row>
    <row r="164" spans="1:13" s="37" customFormat="1" ht="15" customHeight="1">
      <c r="A164" s="58"/>
      <c r="B164" s="59"/>
      <c r="M164" s="57"/>
    </row>
    <row r="165" spans="1:13" s="37" customFormat="1" ht="15" customHeight="1">
      <c r="A165" s="58"/>
      <c r="B165" s="59"/>
      <c r="M165" s="57"/>
    </row>
    <row r="166" spans="1:13" s="37" customFormat="1" ht="15" customHeight="1">
      <c r="A166" s="58"/>
      <c r="B166" s="59"/>
      <c r="M166" s="57"/>
    </row>
  </sheetData>
  <sheetProtection selectLockedCells="1" selectUnlockedCells="1"/>
  <mergeCells count="6">
    <mergeCell ref="A1:L1"/>
    <mergeCell ref="C4:D4"/>
    <mergeCell ref="E4:F4"/>
    <mergeCell ref="G4:H4"/>
    <mergeCell ref="I4:J4"/>
    <mergeCell ref="K4:L4"/>
  </mergeCells>
  <printOptions horizontalCentered="1"/>
  <pageMargins left="0.39375" right="0.39375" top="0.6201388888888889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zoomScalePageLayoutView="0" workbookViewId="0" topLeftCell="A1">
      <selection activeCell="A36" sqref="A36"/>
    </sheetView>
  </sheetViews>
  <sheetFormatPr defaultColWidth="11.421875" defaultRowHeight="15" customHeight="1"/>
  <cols>
    <col min="1" max="1" width="6.7109375" style="0" customWidth="1"/>
    <col min="2" max="2" width="39.140625" style="0" customWidth="1"/>
    <col min="3" max="3" width="11.7109375" style="0" customWidth="1"/>
    <col min="4" max="4" width="6.7109375" style="0" customWidth="1"/>
    <col min="5" max="5" width="4.8515625" style="0" customWidth="1"/>
    <col min="6" max="6" width="8.421875" style="0" customWidth="1"/>
    <col min="7" max="7" width="4.7109375" style="0" customWidth="1"/>
  </cols>
  <sheetData>
    <row r="1" spans="1:21" s="1" customFormat="1" ht="15" customHeight="1">
      <c r="A1" s="82" t="s">
        <v>17</v>
      </c>
      <c r="B1" s="82"/>
      <c r="C1" s="82"/>
      <c r="D1" s="82"/>
      <c r="E1" s="82"/>
      <c r="F1" s="82"/>
      <c r="G1" s="8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18</v>
      </c>
      <c r="B3" s="1" t="s">
        <v>2</v>
      </c>
      <c r="C3" s="2" t="s">
        <v>3</v>
      </c>
      <c r="D3" s="82" t="s">
        <v>14</v>
      </c>
      <c r="E3" s="82"/>
      <c r="F3" s="82" t="s">
        <v>15</v>
      </c>
      <c r="G3" s="8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5" customHeight="1">
      <c r="A4" s="2">
        <f>RANK(C4,C$4:C$48,1)</f>
        <v>1</v>
      </c>
      <c r="B4" s="1" t="str">
        <f>'Durchgangszeiten(Eingabe)'!A5</f>
        <v>Robert Voigtländer</v>
      </c>
      <c r="C4" s="8">
        <f>D4+F4</f>
        <v>0.0009374999999999245</v>
      </c>
      <c r="D4" s="8">
        <f>'Durchgangszeiten(Eingabe)'!F5-'Durchgangszeiten(Eingabe)'!$B$3-'Durchgangszeiten(Eingabe)'!D5</f>
        <v>0.0006134259259258368</v>
      </c>
      <c r="E4" s="2">
        <f>RANK(D4,D$4:D$48,1)</f>
        <v>1</v>
      </c>
      <c r="F4" s="8">
        <f>'Durchgangszeiten(Eingabe)'!J5-'Durchgangszeiten(Eingabe)'!H5</f>
        <v>0.0003240740740740877</v>
      </c>
      <c r="G4" s="2">
        <f>RANK(F4,F$4:F$48,1)</f>
        <v>1</v>
      </c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1" customFormat="1" ht="15" customHeight="1">
      <c r="A5" s="2">
        <f>RANK(C5,C$4:C$48,1)</f>
        <v>2</v>
      </c>
      <c r="B5" s="1" t="str">
        <f>'Durchgangszeiten(Eingabe)'!A10</f>
        <v>Paul Richter</v>
      </c>
      <c r="C5" s="8">
        <f>D5+F5</f>
        <v>0.0011226851851852127</v>
      </c>
      <c r="D5" s="8">
        <f>'Durchgangszeiten(Eingabe)'!F10-'Durchgangszeiten(Eingabe)'!$B$3-'Durchgangszeiten(Eingabe)'!D10</f>
        <v>0.0007754629629629362</v>
      </c>
      <c r="E5" s="2">
        <f>RANK(D5,D$4:D$48,1)</f>
        <v>5</v>
      </c>
      <c r="F5" s="8">
        <f>'Durchgangszeiten(Eingabe)'!J10-'Durchgangszeiten(Eingabe)'!H10</f>
        <v>0.0003472222222222765</v>
      </c>
      <c r="G5" s="2">
        <f>RANK(F5,F$4:F$48,1)</f>
        <v>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 customHeight="1">
      <c r="A6" s="2">
        <f>RANK(C6,C$4:C$48,1)</f>
        <v>3</v>
      </c>
      <c r="B6" s="1" t="str">
        <f>'Durchgangszeiten(Eingabe)'!A11</f>
        <v>Franz Heily</v>
      </c>
      <c r="C6" s="8">
        <f>D6+F6</f>
        <v>0.0011689814814814792</v>
      </c>
      <c r="D6" s="8">
        <f>'Durchgangszeiten(Eingabe)'!F11-'Durchgangszeiten(Eingabe)'!$B$3-'Durchgangszeiten(Eingabe)'!D11</f>
        <v>0.0007291666666666696</v>
      </c>
      <c r="E6" s="2">
        <f>RANK(D6,D$4:D$48,1)</f>
        <v>4</v>
      </c>
      <c r="F6" s="8">
        <f>'Durchgangszeiten(Eingabe)'!J11-'Durchgangszeiten(Eingabe)'!H11</f>
        <v>0.00043981481481480955</v>
      </c>
      <c r="G6" s="2">
        <f>RANK(F6,F$4:F$48,1)</f>
        <v>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>RANK(C7,C$4:C$48,1)</f>
        <v>3</v>
      </c>
      <c r="B7" s="1" t="str">
        <f>'Durchgangszeiten(Eingabe)'!A6</f>
        <v>Walter Lima</v>
      </c>
      <c r="C7" s="8">
        <f>D7+F7</f>
        <v>0.0011689814814814792</v>
      </c>
      <c r="D7" s="8">
        <f>'Durchgangszeiten(Eingabe)'!F6-'Durchgangszeiten(Eingabe)'!$B$3-'Durchgangszeiten(Eingabe)'!D6</f>
        <v>0.000694444444444442</v>
      </c>
      <c r="E7" s="2">
        <f>RANK(D7,D$4:D$48,1)</f>
        <v>3</v>
      </c>
      <c r="F7" s="8">
        <f>'Durchgangszeiten(Eingabe)'!J6-'Durchgangszeiten(Eingabe)'!H6</f>
        <v>0.0004745370370370372</v>
      </c>
      <c r="G7" s="2">
        <f>RANK(F7,F$4:F$48,1)</f>
        <v>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>
        <f>RANK(C8,C$4:C$48,1)</f>
        <v>5</v>
      </c>
      <c r="B8" s="1" t="str">
        <f>'Durchgangszeiten(Eingabe)'!A16</f>
        <v>Harald Kaufmann</v>
      </c>
      <c r="C8" s="8">
        <f>D8+F8</f>
        <v>0.0012615740740741233</v>
      </c>
      <c r="D8" s="8">
        <f>'Durchgangszeiten(Eingabe)'!F16-'Durchgangszeiten(Eingabe)'!$B$3-'Durchgangszeiten(Eingabe)'!D16</f>
        <v>0.0007754629629629362</v>
      </c>
      <c r="E8" s="2">
        <f>RANK(D8,D$4:D$48,1)</f>
        <v>5</v>
      </c>
      <c r="F8" s="8">
        <f>'Durchgangszeiten(Eingabe)'!J16-'Durchgangszeiten(Eingabe)'!H16</f>
        <v>0.0004861111111111871</v>
      </c>
      <c r="G8" s="2">
        <f>RANK(F8,F$4:F$48,1)</f>
        <v>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5" customHeight="1">
      <c r="A9" s="2">
        <f>RANK(C9,C$4:C$48,1)</f>
        <v>6</v>
      </c>
      <c r="B9" s="1" t="str">
        <f>'Durchgangszeiten(Eingabe)'!A13</f>
        <v>Bernd Höfinger</v>
      </c>
      <c r="C9" s="8">
        <f>D9+F9</f>
        <v>0.0013194444444444287</v>
      </c>
      <c r="D9" s="8">
        <f>'Durchgangszeiten(Eingabe)'!F13-'Durchgangszeiten(Eingabe)'!$B$3-'Durchgangszeiten(Eingabe)'!D13</f>
        <v>0.0008101851851851638</v>
      </c>
      <c r="E9" s="2">
        <f>RANK(D9,D$4:D$48,1)</f>
        <v>7</v>
      </c>
      <c r="F9" s="8">
        <f>'Durchgangszeiten(Eingabe)'!J13-'Durchgangszeiten(Eingabe)'!H13</f>
        <v>0.0005092592592592649</v>
      </c>
      <c r="G9" s="2">
        <f>RANK(F9,F$4:F$48,1)</f>
        <v>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" customHeight="1">
      <c r="A10" s="2">
        <f>RANK(C10,C$4:C$48,1)</f>
        <v>7</v>
      </c>
      <c r="B10" s="1" t="str">
        <f>'Durchgangszeiten(Eingabe)'!A15</f>
        <v>Edgar Tiller</v>
      </c>
      <c r="C10" s="8">
        <f>D10+F10</f>
        <v>0.0014004629629630339</v>
      </c>
      <c r="D10" s="8">
        <f>'Durchgangszeiten(Eingabe)'!F15-'Durchgangszeiten(Eingabe)'!$B$3-'Durchgangszeiten(Eingabe)'!D15</f>
        <v>0.0010069444444444908</v>
      </c>
      <c r="E10" s="2">
        <f>RANK(D10,D$4:D$48,1)</f>
        <v>13</v>
      </c>
      <c r="F10" s="8">
        <f>'Durchgangszeiten(Eingabe)'!J15-'Durchgangszeiten(Eingabe)'!H15</f>
        <v>0.000393518518518543</v>
      </c>
      <c r="G10" s="2">
        <f>RANK(F10,F$4:F$48,1)</f>
        <v>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5" customHeight="1">
      <c r="A11" s="2">
        <f>RANK(C11,C$4:C$48,1)</f>
        <v>8</v>
      </c>
      <c r="B11" s="1" t="str">
        <f>'Durchgangszeiten(Eingabe)'!A12</f>
        <v>Anja Bröcker</v>
      </c>
      <c r="C11" s="8">
        <f>D11+F11</f>
        <v>0.0014699074074073781</v>
      </c>
      <c r="D11" s="8">
        <f>'Durchgangszeiten(Eingabe)'!F12-'Durchgangszeiten(Eingabe)'!$B$3-'Durchgangszeiten(Eingabe)'!D12</f>
        <v>0.0009143518518517357</v>
      </c>
      <c r="E11" s="2">
        <f>RANK(D11,D$4:D$48,1)</f>
        <v>9</v>
      </c>
      <c r="F11" s="8">
        <f>'Durchgangszeiten(Eingabe)'!J12-'Durchgangszeiten(Eingabe)'!H12</f>
        <v>0.0005555555555556424</v>
      </c>
      <c r="G11" s="2">
        <f>RANK(F11,F$4:F$48,1)</f>
        <v>15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15" customHeight="1">
      <c r="A12" s="2">
        <f>RANK(C12,C$4:C$48,1)</f>
        <v>9</v>
      </c>
      <c r="B12" s="1" t="str">
        <f>'Durchgangszeiten(Eingabe)'!A17</f>
        <v>Martin Stumpf</v>
      </c>
      <c r="C12" s="8">
        <f>D12+F12</f>
        <v>0.0015046296296296058</v>
      </c>
      <c r="D12" s="8">
        <f>'Durchgangszeiten(Eingabe)'!F17-'Durchgangszeiten(Eingabe)'!$B$3-'Durchgangszeiten(Eingabe)'!D17</f>
        <v>0.0008217592592593137</v>
      </c>
      <c r="E12" s="2">
        <f>RANK(D12,D$4:D$48,1)</f>
        <v>8</v>
      </c>
      <c r="F12" s="8">
        <f>'Durchgangszeiten(Eingabe)'!J17-'Durchgangszeiten(Eingabe)'!H17</f>
        <v>0.0006828703703702921</v>
      </c>
      <c r="G12" s="2">
        <f>RANK(F12,F$4:F$48,1)</f>
        <v>21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5" customHeight="1">
      <c r="A13" s="2">
        <f>RANK(C13,C$4:C$48,1)</f>
        <v>9</v>
      </c>
      <c r="B13" s="1" t="str">
        <f>'Durchgangszeiten(Eingabe)'!A21</f>
        <v>Walter Zobernig</v>
      </c>
      <c r="C13" s="8">
        <f>D13+F13</f>
        <v>0.0015046296296296058</v>
      </c>
      <c r="D13" s="8">
        <f>'Durchgangszeiten(Eingabe)'!F21-'Durchgangszeiten(Eingabe)'!$B$3-'Durchgangszeiten(Eingabe)'!D21</f>
        <v>0.0009490740740740744</v>
      </c>
      <c r="E13" s="2">
        <f>RANK(D13,D$4:D$48,1)</f>
        <v>10</v>
      </c>
      <c r="F13" s="8">
        <f>'Durchgangszeiten(Eingabe)'!J21-'Durchgangszeiten(Eingabe)'!H21</f>
        <v>0.0005555555555555314</v>
      </c>
      <c r="G13" s="2">
        <f>RANK(F13,F$4:F$48,1)</f>
        <v>14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" customFormat="1" ht="15" customHeight="1">
      <c r="A14" s="2">
        <f>RANK(C14,C$4:C$48,1)</f>
        <v>11</v>
      </c>
      <c r="B14" s="1" t="str">
        <f>'Durchgangszeiten(Eingabe)'!A22</f>
        <v>Thomas Gössl</v>
      </c>
      <c r="C14" s="8">
        <f>D14+F14</f>
        <v>0.0015856481481481</v>
      </c>
      <c r="D14" s="8">
        <f>'Durchgangszeiten(Eingabe)'!F22-'Durchgangszeiten(Eingabe)'!$B$3-'Durchgangszeiten(Eingabe)'!D22</f>
        <v>0.0006597222222222143</v>
      </c>
      <c r="E14" s="2">
        <f>RANK(D14,D$4:D$48,1)</f>
        <v>2</v>
      </c>
      <c r="F14" s="8">
        <f>'Durchgangszeiten(Eingabe)'!J22-'Durchgangszeiten(Eingabe)'!H22</f>
        <v>0.0009259259259258856</v>
      </c>
      <c r="G14" s="2">
        <f>RANK(F14,F$4:F$48,1)</f>
        <v>27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" customHeight="1">
      <c r="A15" s="2">
        <f>RANK(C15,C$4:C$48,1)</f>
        <v>12</v>
      </c>
      <c r="B15" s="1" t="str">
        <f>'Durchgangszeiten(Eingabe)'!A9</f>
        <v>Walter Fasching</v>
      </c>
      <c r="C15" s="8">
        <f>D15+F15</f>
        <v>0.001585648148148211</v>
      </c>
      <c r="D15" s="8">
        <f>'Durchgangszeiten(Eingabe)'!F9-'Durchgangszeiten(Eingabe)'!$B$3-'Durchgangszeiten(Eingabe)'!D9</f>
        <v>0.0010069444444444908</v>
      </c>
      <c r="E15" s="2">
        <f>RANK(D15,D$4:D$48,1)</f>
        <v>13</v>
      </c>
      <c r="F15" s="8">
        <f>'Durchgangszeiten(Eingabe)'!J9-'Durchgangszeiten(Eingabe)'!H9</f>
        <v>0.0005787037037037202</v>
      </c>
      <c r="G15" s="2">
        <f>RANK(F15,F$4:F$48,1)</f>
        <v>16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 customHeight="1">
      <c r="A16" s="2">
        <f>RANK(C16,C$4:C$48,1)</f>
        <v>13</v>
      </c>
      <c r="B16" s="1" t="str">
        <f>'Durchgangszeiten(Eingabe)'!A18</f>
        <v>Alexander Heili</v>
      </c>
      <c r="C16" s="8">
        <f>D16+F16</f>
        <v>0.0016087962962962887</v>
      </c>
      <c r="D16" s="8">
        <f>'Durchgangszeiten(Eingabe)'!F18-'Durchgangszeiten(Eingabe)'!$B$3-'Durchgangszeiten(Eingabe)'!D18</f>
        <v>0.0011226851851851016</v>
      </c>
      <c r="E16" s="2">
        <f>RANK(D16,D$4:D$48,1)</f>
        <v>19</v>
      </c>
      <c r="F16" s="8">
        <f>'Durchgangszeiten(Eingabe)'!J18-'Durchgangszeiten(Eingabe)'!H18</f>
        <v>0.0004861111111111871</v>
      </c>
      <c r="G16" s="2">
        <f>RANK(F16,F$4:F$48,1)</f>
        <v>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 customHeight="1">
      <c r="A17" s="2">
        <f>RANK(C17,C$4:C$48,1)</f>
        <v>14</v>
      </c>
      <c r="B17" s="1" t="str">
        <f>'Durchgangszeiten(Eingabe)'!A7</f>
        <v>Jürgen Grubek</v>
      </c>
      <c r="C17" s="8">
        <f>D17+F17</f>
        <v>0.0016435185185185164</v>
      </c>
      <c r="D17" s="8">
        <f>'Durchgangszeiten(Eingabe)'!F7-'Durchgangszeiten(Eingabe)'!$B$3-'Durchgangszeiten(Eingabe)'!D7</f>
        <v>0.0011226851851852127</v>
      </c>
      <c r="E17" s="2">
        <f>RANK(D17,D$4:D$48,1)</f>
        <v>21</v>
      </c>
      <c r="F17" s="8">
        <f>'Durchgangszeiten(Eingabe)'!J7-'Durchgangszeiten(Eingabe)'!H7</f>
        <v>0.0005208333333333037</v>
      </c>
      <c r="G17" s="2">
        <f>RANK(F17,F$4:F$48,1)</f>
        <v>11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1" customFormat="1" ht="15" customHeight="1">
      <c r="A18" s="2">
        <f>RANK(C18,C$4:C$48,1)</f>
        <v>15</v>
      </c>
      <c r="B18" s="1" t="str">
        <f>'Durchgangszeiten(Eingabe)'!A19</f>
        <v>Jan Populorum </v>
      </c>
      <c r="C18" s="8">
        <f>D18+F18</f>
        <v>0.0016435185185186274</v>
      </c>
      <c r="D18" s="8">
        <f>'Durchgangszeiten(Eingabe)'!F19-'Durchgangszeiten(Eingabe)'!$B$3-'Durchgangszeiten(Eingabe)'!D19</f>
        <v>0.0011111111111111738</v>
      </c>
      <c r="E18" s="2">
        <f>RANK(D18,D$4:D$48,1)</f>
        <v>18</v>
      </c>
      <c r="F18" s="8">
        <f>'Durchgangszeiten(Eingabe)'!J19-'Durchgangszeiten(Eingabe)'!H19</f>
        <v>0.0005324074074074536</v>
      </c>
      <c r="G18" s="2">
        <f>RANK(F18,F$4:F$48,1)</f>
        <v>13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2">
        <f>RANK(C19,C$4:C$48,1)</f>
        <v>16</v>
      </c>
      <c r="B19" s="1" t="str">
        <f>'Durchgangszeiten(Eingabe)'!A8</f>
        <v>Kurt Körner</v>
      </c>
      <c r="C19" s="8">
        <f>D19+F19</f>
        <v>0.0016666666666667052</v>
      </c>
      <c r="D19" s="8">
        <f>'Durchgangszeiten(Eingabe)'!F8-'Durchgangszeiten(Eingabe)'!$B$3-'Durchgangszeiten(Eingabe)'!D8</f>
        <v>0.0010763888888889461</v>
      </c>
      <c r="E19" s="2">
        <f>RANK(D19,D$4:D$48,1)</f>
        <v>16</v>
      </c>
      <c r="F19" s="8">
        <f>'Durchgangszeiten(Eingabe)'!J8-'Durchgangszeiten(Eingabe)'!H8</f>
        <v>0.000590277777777759</v>
      </c>
      <c r="G19" s="2">
        <f>RANK(F19,F$4:F$48,1)</f>
        <v>17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" customFormat="1" ht="15" customHeight="1">
      <c r="A20" s="2">
        <f>RANK(C20,C$4:C$48,1)</f>
        <v>17</v>
      </c>
      <c r="B20" s="1" t="str">
        <f>'Durchgangszeiten(Eingabe)'!A23</f>
        <v>Reinhard Gererstorfer</v>
      </c>
      <c r="C20" s="8">
        <f>D20+F20</f>
        <v>0.0017361111111112715</v>
      </c>
      <c r="D20" s="8">
        <f>'Durchgangszeiten(Eingabe)'!F23-'Durchgangszeiten(Eingabe)'!$B$3-'Durchgangszeiten(Eingabe)'!D23</f>
        <v>0.0010300925925926796</v>
      </c>
      <c r="E20" s="2">
        <f>RANK(D20,D$4:D$48,1)</f>
        <v>15</v>
      </c>
      <c r="F20" s="8">
        <f>'Durchgangszeiten(Eingabe)'!J23-'Durchgangszeiten(Eingabe)'!H23</f>
        <v>0.0007060185185185919</v>
      </c>
      <c r="G20" s="2">
        <f>RANK(F20,F$4:F$48,1)</f>
        <v>23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1" customFormat="1" ht="15" customHeight="1">
      <c r="A21" s="2">
        <f>RANK(C21,C$4:C$48,1)</f>
        <v>18</v>
      </c>
      <c r="B21" s="1" t="str">
        <f>'Durchgangszeiten(Eingabe)'!A26</f>
        <v>Barbara Lima</v>
      </c>
      <c r="C21" s="8">
        <f>D21+F21</f>
        <v>0.001770833333333166</v>
      </c>
      <c r="D21" s="8">
        <f>'Durchgangszeiten(Eingabe)'!F26-'Durchgangszeiten(Eingabe)'!$B$3-'Durchgangszeiten(Eingabe)'!D26</f>
        <v>0.000983796296296191</v>
      </c>
      <c r="E21" s="2">
        <f>RANK(D21,D$4:D$48,1)</f>
        <v>11</v>
      </c>
      <c r="F21" s="8">
        <f>'Durchgangszeiten(Eingabe)'!J26-'Durchgangszeiten(Eingabe)'!H26</f>
        <v>0.000787037037036975</v>
      </c>
      <c r="G21" s="2">
        <f>RANK(F21,F$4:F$48,1)</f>
        <v>25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2">
        <f>RANK(C22,C$4:C$48,1)</f>
        <v>19</v>
      </c>
      <c r="B22" s="1" t="str">
        <f>'Durchgangszeiten(Eingabe)'!A14</f>
        <v>Roland Rubik</v>
      </c>
      <c r="C22" s="8">
        <f>D22+F22</f>
        <v>0.0017939814814813548</v>
      </c>
      <c r="D22" s="8">
        <f>'Durchgangszeiten(Eingabe)'!F14-'Durchgangszeiten(Eingabe)'!$B$3-'Durchgangszeiten(Eingabe)'!D14</f>
        <v>0.0012615740740740122</v>
      </c>
      <c r="E22" s="2">
        <f>RANK(D22,D$4:D$48,1)</f>
        <v>25</v>
      </c>
      <c r="F22" s="8">
        <f>'Durchgangszeiten(Eingabe)'!J14-'Durchgangszeiten(Eingabe)'!H14</f>
        <v>0.0005324074074073426</v>
      </c>
      <c r="G22" s="2">
        <f>RANK(F22,F$4:F$48,1)</f>
        <v>12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1" customFormat="1" ht="15" customHeight="1">
      <c r="A23" s="2">
        <f>RANK(C23,C$4:C$48,1)</f>
        <v>20</v>
      </c>
      <c r="B23" s="1" t="str">
        <f>'Durchgangszeiten(Eingabe)'!A29</f>
        <v>Thomas Zeller</v>
      </c>
      <c r="C23" s="8">
        <f>D23+F23</f>
        <v>0.0018402777777776214</v>
      </c>
      <c r="D23" s="8">
        <f>'Durchgangszeiten(Eingabe)'!F29-'Durchgangszeiten(Eingabe)'!$B$3-'Durchgangszeiten(Eingabe)'!D29</f>
        <v>0.0011226851851851016</v>
      </c>
      <c r="E23" s="2">
        <f>RANK(D23,D$4:D$48,1)</f>
        <v>19</v>
      </c>
      <c r="F23" s="8">
        <f>'Durchgangszeiten(Eingabe)'!J29-'Durchgangszeiten(Eingabe)'!H29</f>
        <v>0.0007175925925925197</v>
      </c>
      <c r="G23" s="2">
        <f>RANK(F23,F$4:F$48,1)</f>
        <v>24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" customFormat="1" ht="15" customHeight="1">
      <c r="A24" s="2">
        <f>RANK(C24,C$4:C$48,1)</f>
        <v>21</v>
      </c>
      <c r="B24" s="1" t="str">
        <f>'Durchgangszeiten(Eingabe)'!A25</f>
        <v>Christoph Poindl</v>
      </c>
      <c r="C24" s="8">
        <f>D24+F24</f>
        <v>0.0018518518518518823</v>
      </c>
      <c r="D24" s="8">
        <f>'Durchgangszeiten(Eingabe)'!F25-'Durchgangszeiten(Eingabe)'!$B$3-'Durchgangszeiten(Eingabe)'!D25</f>
        <v>0.0010069444444443798</v>
      </c>
      <c r="E24" s="2">
        <f>RANK(D24,D$4:D$48,1)</f>
        <v>12</v>
      </c>
      <c r="F24" s="8">
        <f>'Durchgangszeiten(Eingabe)'!J25-'Durchgangszeiten(Eingabe)'!H25</f>
        <v>0.0008449074074075025</v>
      </c>
      <c r="G24" s="2">
        <f>RANK(F24,F$4:F$48,1)</f>
        <v>26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" customFormat="1" ht="15" customHeight="1">
      <c r="A25" s="2">
        <f>RANK(C25,C$4:C$48,1)</f>
        <v>22</v>
      </c>
      <c r="B25" s="1" t="str">
        <f>'Durchgangszeiten(Eingabe)'!A36</f>
        <v>Jürgen Heger</v>
      </c>
      <c r="C25" s="8">
        <f>D25+F25</f>
        <v>0.0018981481481479268</v>
      </c>
      <c r="D25" s="8">
        <f>'Durchgangszeiten(Eingabe)'!F36-'Durchgangszeiten(Eingabe)'!$B$3-'Durchgangszeiten(Eingabe)'!D36</f>
        <v>0.001273148148148051</v>
      </c>
      <c r="E25" s="2">
        <f>RANK(D25,D$4:D$48,1)</f>
        <v>27</v>
      </c>
      <c r="F25" s="8">
        <f>'Durchgangszeiten(Eingabe)'!J36-'Durchgangszeiten(Eingabe)'!H36</f>
        <v>0.0006249999999998757</v>
      </c>
      <c r="G25" s="2">
        <f>RANK(F25,F$4:F$48,1)</f>
        <v>20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" customHeight="1">
      <c r="A26" s="2">
        <f>RANK(C26,C$4:C$48,1)</f>
        <v>23</v>
      </c>
      <c r="B26" s="1" t="str">
        <f>'Durchgangszeiten(Eingabe)'!A24</f>
        <v>Wolfgang Zuser</v>
      </c>
      <c r="C26" s="8">
        <f>D26+F26</f>
        <v>0.0019212962962964486</v>
      </c>
      <c r="D26" s="8">
        <f>'Durchgangszeiten(Eingabe)'!F24-'Durchgangszeiten(Eingabe)'!$B$3-'Durchgangszeiten(Eingabe)'!D24</f>
        <v>0.0012384259259259345</v>
      </c>
      <c r="E26" s="2">
        <f>RANK(D26,D$4:D$48,1)</f>
        <v>24</v>
      </c>
      <c r="F26" s="8">
        <f>'Durchgangszeiten(Eingabe)'!J24-'Durchgangszeiten(Eingabe)'!H24</f>
        <v>0.0006828703703705141</v>
      </c>
      <c r="G26" s="2">
        <f>RANK(F26,F$4:F$48,1)</f>
        <v>22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" customFormat="1" ht="15" customHeight="1">
      <c r="A27" s="2">
        <f>RANK(C27,C$4:C$48,1)</f>
        <v>24</v>
      </c>
      <c r="B27" s="1" t="str">
        <f>'Durchgangszeiten(Eingabe)'!A30</f>
        <v>Markus Oswald</v>
      </c>
      <c r="C27" s="8">
        <f>D27+F27</f>
        <v>0.0020023148148147207</v>
      </c>
      <c r="D27" s="8">
        <f>'Durchgangszeiten(Eingabe)'!F30-'Durchgangszeiten(Eingabe)'!$B$3-'Durchgangszeiten(Eingabe)'!D30</f>
        <v>0.0014004629629629228</v>
      </c>
      <c r="E27" s="2">
        <f>RANK(D27,D$4:D$48,1)</f>
        <v>29</v>
      </c>
      <c r="F27" s="8">
        <f>'Durchgangszeiten(Eingabe)'!J30-'Durchgangszeiten(Eingabe)'!H30</f>
        <v>0.0006018518518517979</v>
      </c>
      <c r="G27" s="2">
        <f>RANK(F27,F$4:F$48,1)</f>
        <v>18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7" ht="15" customHeight="1">
      <c r="A28" s="2">
        <f>RANK(C28,C$4:C$48,1)</f>
        <v>25</v>
      </c>
      <c r="B28" s="1" t="str">
        <f>'Durchgangszeiten(Eingabe)'!A32</f>
        <v>Daniel Müller</v>
      </c>
      <c r="C28" s="8">
        <f>D28+F28</f>
        <v>0.0020023148148148318</v>
      </c>
      <c r="D28" s="8">
        <f>'Durchgangszeiten(Eingabe)'!F32-'Durchgangszeiten(Eingabe)'!$B$3-'Durchgangszeiten(Eingabe)'!D32</f>
        <v>0.0014004629629629228</v>
      </c>
      <c r="E28" s="2">
        <f>RANK(D28,D$4:D$48,1)</f>
        <v>29</v>
      </c>
      <c r="F28" s="8">
        <f>'Durchgangszeiten(Eingabe)'!J32-'Durchgangszeiten(Eingabe)'!H32</f>
        <v>0.0006018518518519089</v>
      </c>
      <c r="G28" s="2">
        <f>RANK(F28,F$4:F$48,1)</f>
        <v>19</v>
      </c>
    </row>
    <row r="29" spans="1:21" ht="15" customHeight="1">
      <c r="A29" s="2">
        <f>RANK(C29,C$4:C$48,1)</f>
        <v>26</v>
      </c>
      <c r="B29" s="1" t="str">
        <f>'Durchgangszeiten(Eingabe)'!A34</f>
        <v>Kurt Schmidmayer</v>
      </c>
      <c r="C29" s="8">
        <f>D29+F29</f>
        <v>0.002083333333333326</v>
      </c>
      <c r="D29" s="8">
        <f>'Durchgangszeiten(Eingabe)'!F34-'Durchgangszeiten(Eingabe)'!$B$3-'Durchgangszeiten(Eingabe)'!D34</f>
        <v>0.001574074074074061</v>
      </c>
      <c r="E29" s="2">
        <f>RANK(D29,D$4:D$48,1)</f>
        <v>32</v>
      </c>
      <c r="F29" s="8">
        <f>'Durchgangszeiten(Eingabe)'!J34-'Durchgangszeiten(Eingabe)'!H34</f>
        <v>0.0005092592592592649</v>
      </c>
      <c r="G29" s="2">
        <f>RANK(F29,F$4:F$48,1)</f>
        <v>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15" customHeight="1">
      <c r="A30" s="2">
        <f>RANK(C30,C$4:C$48,1)</f>
        <v>27</v>
      </c>
      <c r="B30" s="1" t="str">
        <f>'Durchgangszeiten(Eingabe)'!A35</f>
        <v>Thomas Winter</v>
      </c>
      <c r="C30" s="8">
        <f>D30+F30</f>
        <v>0.00216435185185182</v>
      </c>
      <c r="D30" s="8">
        <f>'Durchgangszeiten(Eingabe)'!F35-'Durchgangszeiten(Eingabe)'!$B$3-'Durchgangszeiten(Eingabe)'!D35</f>
        <v>0.0011458333333334014</v>
      </c>
      <c r="E30" s="2">
        <f>RANK(D30,D$4:D$48,1)</f>
        <v>22</v>
      </c>
      <c r="F30" s="8">
        <f>'Durchgangszeiten(Eingabe)'!J35-'Durchgangszeiten(Eingabe)'!H35</f>
        <v>0.0010185185185184187</v>
      </c>
      <c r="G30" s="2">
        <f>RANK(F30,F$4:F$48,1)</f>
        <v>30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" customFormat="1" ht="15" customHeight="1">
      <c r="A31" s="2">
        <f>RANK(C31,C$4:C$48,1)</f>
        <v>28</v>
      </c>
      <c r="B31" s="1" t="str">
        <f>'Durchgangszeiten(Eingabe)'!A33</f>
        <v>Bernhard Stellner</v>
      </c>
      <c r="C31" s="8">
        <f>D31+F31</f>
        <v>0.0022106481481481977</v>
      </c>
      <c r="D31" s="8">
        <f>'Durchgangszeiten(Eingabe)'!F33-'Durchgangszeiten(Eingabe)'!$B$3-'Durchgangszeiten(Eingabe)'!D33</f>
        <v>0.0017476851851851993</v>
      </c>
      <c r="E31" s="2">
        <f>RANK(D31,D$4:D$48,1)</f>
        <v>34</v>
      </c>
      <c r="F31" s="8">
        <f>'Durchgangszeiten(Eingabe)'!J33-'Durchgangszeiten(Eingabe)'!H33</f>
        <v>0.0004629629629629983</v>
      </c>
      <c r="G31" s="2">
        <f>RANK(F31,F$4:F$48,1)</f>
        <v>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" customFormat="1" ht="15" customHeight="1">
      <c r="A32" s="2">
        <f>RANK(C32,C$4:C$48,1)</f>
        <v>29</v>
      </c>
      <c r="B32" s="1" t="str">
        <f>'Durchgangszeiten(Eingabe)'!A20</f>
        <v>Günther Kraft</v>
      </c>
      <c r="C32" s="8">
        <f>D32+F32</f>
        <v>0.0022453703703702033</v>
      </c>
      <c r="D32" s="8">
        <f>'Durchgangszeiten(Eingabe)'!F20-'Durchgangszeiten(Eingabe)'!$B$3-'Durchgangszeiten(Eingabe)'!D20</f>
        <v>0.00128472222222209</v>
      </c>
      <c r="E32" s="2">
        <f>RANK(D32,D$4:D$48,1)</f>
        <v>28</v>
      </c>
      <c r="F32" s="8">
        <f>'Durchgangszeiten(Eingabe)'!J20-'Durchgangszeiten(Eingabe)'!H20</f>
        <v>0.0009606481481481133</v>
      </c>
      <c r="G32" s="2">
        <f>RANK(F32,F$4:F$48,1)</f>
        <v>29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customHeight="1">
      <c r="A33" s="2">
        <f>RANK(C33,C$4:C$48,1)</f>
        <v>30</v>
      </c>
      <c r="B33" s="1" t="str">
        <f>'Durchgangszeiten(Eingabe)'!A37</f>
        <v>Karl Heinz Friedl</v>
      </c>
      <c r="C33" s="8">
        <f>D33+F33</f>
        <v>0.002268518518518614</v>
      </c>
      <c r="D33" s="8">
        <f>'Durchgangszeiten(Eingabe)'!F37-'Durchgangszeiten(Eingabe)'!$B$3-'Durchgangszeiten(Eingabe)'!D37</f>
        <v>0.0010995370370370239</v>
      </c>
      <c r="E33" s="2">
        <f>RANK(D33,D$4:D$48,1)</f>
        <v>17</v>
      </c>
      <c r="F33" s="8">
        <f>'Durchgangszeiten(Eingabe)'!J37-'Durchgangszeiten(Eingabe)'!H37</f>
        <v>0.0011689814814815902</v>
      </c>
      <c r="G33" s="2">
        <f>RANK(F33,F$4:F$48,1)</f>
        <v>32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1" customFormat="1" ht="15" customHeight="1">
      <c r="A34" s="2">
        <f>RANK(C34,C$4:C$48,1)</f>
        <v>31</v>
      </c>
      <c r="B34" s="1" t="str">
        <f>'Durchgangszeiten(Eingabe)'!A27</f>
        <v>Franz Jaux</v>
      </c>
      <c r="C34" s="8">
        <f>D34+F34</f>
        <v>0.0025347222222220633</v>
      </c>
      <c r="D34" s="8">
        <f>'Durchgangszeiten(Eingabe)'!F27-'Durchgangszeiten(Eingabe)'!$B$3-'Durchgangszeiten(Eingabe)'!D27</f>
        <v>0.0015046296296296058</v>
      </c>
      <c r="E34" s="2">
        <f>RANK(D34,D$4:D$48,1)</f>
        <v>31</v>
      </c>
      <c r="F34" s="8">
        <f>'Durchgangszeiten(Eingabe)'!J27-'Durchgangszeiten(Eingabe)'!H27</f>
        <v>0.0010300925925924576</v>
      </c>
      <c r="G34" s="2">
        <f>RANK(F34,F$4:F$48,1)</f>
        <v>31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s="1" customFormat="1" ht="15" customHeight="1">
      <c r="A35" s="2">
        <f>RANK(C35,C$4:C$48,1)</f>
        <v>32</v>
      </c>
      <c r="B35" s="1" t="str">
        <f>'Durchgangszeiten(Eingabe)'!A31</f>
        <v>Andi Gössl</v>
      </c>
      <c r="C35" s="8">
        <f>D35+F35</f>
        <v>0.0026157407407407796</v>
      </c>
      <c r="D35" s="8">
        <f>'Durchgangszeiten(Eingabe)'!F31-'Durchgangszeiten(Eingabe)'!$B$3-'Durchgangszeiten(Eingabe)'!D31</f>
        <v>0.001678240740740744</v>
      </c>
      <c r="E35" s="2">
        <f>RANK(D35,D$4:D$48,1)</f>
        <v>33</v>
      </c>
      <c r="F35" s="8">
        <f>'Durchgangszeiten(Eingabe)'!J31-'Durchgangszeiten(Eingabe)'!H31</f>
        <v>0.0009375000000000355</v>
      </c>
      <c r="G35" s="2">
        <f>RANK(F35,F$4:F$48,1)</f>
        <v>28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s="1" customFormat="1" ht="15" customHeight="1">
      <c r="A36" s="2">
        <f>RANK(C36,C$4:C$48,1)</f>
        <v>34</v>
      </c>
      <c r="B36" s="1" t="str">
        <f>'Durchgangszeiten(Eingabe)'!A28</f>
        <v>Stefan Fritz</v>
      </c>
      <c r="C36" s="8">
        <f>D36+F36</f>
        <v>0.0031134259259257835</v>
      </c>
      <c r="D36" s="8">
        <f>'Durchgangszeiten(Eingabe)'!F28-'Durchgangszeiten(Eingabe)'!$B$3-'Durchgangszeiten(Eingabe)'!D28</f>
        <v>0.0017592592592592382</v>
      </c>
      <c r="E36" s="2">
        <f>RANK(D36,D$4:D$48,1)</f>
        <v>35</v>
      </c>
      <c r="F36" s="8">
        <f>'Durchgangszeiten(Eingabe)'!J28-'Durchgangszeiten(Eingabe)'!H28</f>
        <v>0.0013541666666665453</v>
      </c>
      <c r="G36" s="2">
        <f>RANK(F36,F$4:F$48,1)</f>
        <v>33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 s="2" t="s">
        <v>64</v>
      </c>
      <c r="B37" s="1" t="str">
        <f>'Durchgangszeiten(Eingabe)'!A39</f>
        <v>Christian Schmid</v>
      </c>
      <c r="C37" s="8">
        <f>D37+F37</f>
        <v>0.0029166666666666785</v>
      </c>
      <c r="D37" s="8">
        <f>'Durchgangszeiten(Eingabe)'!F39-'Durchgangszeiten(Eingabe)'!$B$3-'Durchgangszeiten(Eingabe)'!D39</f>
        <v>0.0012615740740740122</v>
      </c>
      <c r="E37" s="2">
        <f>RANK(D37,D$4:D$48,1)</f>
        <v>25</v>
      </c>
      <c r="F37" s="8">
        <f>'Durchgangszeiten(Eingabe)'!J39-'Durchgangszeiten(Eingabe)'!H39</f>
        <v>0.0016550925925926663</v>
      </c>
      <c r="G37" s="2">
        <f>RANK(F37,F$4:F$48,1)</f>
        <v>34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7" ht="15" customHeight="1">
      <c r="A38" s="2" t="s">
        <v>64</v>
      </c>
      <c r="B38" s="1" t="str">
        <f>'Durchgangszeiten(Eingabe)'!A38</f>
        <v>Kathia Auer</v>
      </c>
      <c r="C38" s="8"/>
      <c r="D38" s="8">
        <f>'Durchgangszeiten(Eingabe)'!F38-'Durchgangszeiten(Eingabe)'!$B$3-'Durchgangszeiten(Eingabe)'!D38</f>
        <v>0.0011574074074073293</v>
      </c>
      <c r="E38" s="2">
        <f>RANK(D38,D$4:D$48,1)</f>
        <v>23</v>
      </c>
      <c r="F38" s="8"/>
      <c r="G38" s="2"/>
    </row>
    <row r="39" spans="1:7" ht="15" customHeight="1">
      <c r="A39" s="2"/>
      <c r="B39" s="1"/>
      <c r="C39" s="8"/>
      <c r="D39" s="8"/>
      <c r="E39" s="2"/>
      <c r="F39" s="8"/>
      <c r="G39" s="2"/>
    </row>
    <row r="40" ht="15" customHeight="1">
      <c r="B40" s="1"/>
    </row>
    <row r="41" ht="15" customHeight="1">
      <c r="B41" s="1"/>
    </row>
    <row r="42" ht="15" customHeight="1">
      <c r="B42" s="1"/>
    </row>
    <row r="43" ht="15" customHeight="1">
      <c r="B43" s="1"/>
    </row>
    <row r="44" ht="15" customHeight="1">
      <c r="B44" s="1"/>
    </row>
    <row r="45" ht="15" customHeight="1">
      <c r="B45" s="1"/>
    </row>
    <row r="49" spans="1:7" ht="15" customHeight="1">
      <c r="A49" s="2"/>
      <c r="B49" s="1"/>
      <c r="C49" s="8"/>
      <c r="D49" s="8"/>
      <c r="E49" s="2"/>
      <c r="F49" s="8"/>
      <c r="G49" s="2"/>
    </row>
    <row r="50" spans="1:7" ht="15" customHeight="1">
      <c r="A50" s="2"/>
      <c r="B50" s="1"/>
      <c r="C50" s="8"/>
      <c r="D50" s="8"/>
      <c r="E50" s="2"/>
      <c r="F50" s="8"/>
      <c r="G50" s="2"/>
    </row>
    <row r="51" spans="1:7" ht="15" customHeight="1">
      <c r="A51" s="2"/>
      <c r="B51" s="1"/>
      <c r="C51" s="8"/>
      <c r="D51" s="8"/>
      <c r="E51" s="2"/>
      <c r="F51" s="8"/>
      <c r="G51" s="2"/>
    </row>
    <row r="52" spans="1:7" ht="15" customHeight="1">
      <c r="A52" s="2"/>
      <c r="B52" s="1"/>
      <c r="C52" s="8"/>
      <c r="D52" s="8"/>
      <c r="E52" s="2"/>
      <c r="F52" s="8"/>
      <c r="G52" s="2"/>
    </row>
    <row r="53" spans="1:7" ht="15" customHeight="1">
      <c r="A53" s="2"/>
      <c r="B53" s="1"/>
      <c r="C53" s="8"/>
      <c r="D53" s="8"/>
      <c r="E53" s="2"/>
      <c r="F53" s="8"/>
      <c r="G53" s="2"/>
    </row>
    <row r="54" spans="1:7" ht="15" customHeight="1">
      <c r="A54" s="2"/>
      <c r="B54" s="1"/>
      <c r="C54" s="8"/>
      <c r="D54" s="8"/>
      <c r="E54" s="2"/>
      <c r="F54" s="8"/>
      <c r="G54" s="2"/>
    </row>
    <row r="55" spans="1:7" ht="15" customHeight="1">
      <c r="A55" s="2"/>
      <c r="B55" s="1"/>
      <c r="C55" s="8"/>
      <c r="D55" s="8"/>
      <c r="E55" s="2"/>
      <c r="F55" s="8"/>
      <c r="G55" s="2"/>
    </row>
    <row r="56" spans="1:7" ht="15" customHeight="1">
      <c r="A56" s="2"/>
      <c r="B56" s="1"/>
      <c r="C56" s="8"/>
      <c r="D56" s="8"/>
      <c r="E56" s="2"/>
      <c r="F56" s="8"/>
      <c r="G56" s="2"/>
    </row>
    <row r="57" spans="1:7" ht="15" customHeight="1">
      <c r="A57" s="2"/>
      <c r="B57" s="1"/>
      <c r="C57" s="8"/>
      <c r="D57" s="8"/>
      <c r="E57" s="2"/>
      <c r="F57" s="8"/>
      <c r="G57" s="2"/>
    </row>
    <row r="58" spans="1:7" ht="15" customHeight="1">
      <c r="A58" s="2"/>
      <c r="B58" s="1"/>
      <c r="C58" s="8"/>
      <c r="D58" s="8"/>
      <c r="E58" s="2"/>
      <c r="F58" s="8"/>
      <c r="G58" s="2"/>
    </row>
    <row r="59" spans="1:7" ht="15" customHeight="1">
      <c r="A59" s="2"/>
      <c r="B59" s="1"/>
      <c r="C59" s="8"/>
      <c r="D59" s="8"/>
      <c r="E59" s="2"/>
      <c r="F59" s="8"/>
      <c r="G59" s="2"/>
    </row>
    <row r="60" spans="1:7" ht="15" customHeight="1">
      <c r="A60" s="2"/>
      <c r="B60" s="1"/>
      <c r="C60" s="8"/>
      <c r="D60" s="8"/>
      <c r="E60" s="2"/>
      <c r="F60" s="8"/>
      <c r="G60" s="2"/>
    </row>
    <row r="61" spans="1:7" ht="15" customHeight="1">
      <c r="A61" s="2"/>
      <c r="B61" s="1"/>
      <c r="C61" s="8"/>
      <c r="D61" s="8"/>
      <c r="E61" s="2"/>
      <c r="F61" s="8"/>
      <c r="G61" s="2"/>
    </row>
    <row r="62" spans="1:7" ht="15" customHeight="1">
      <c r="A62" s="2"/>
      <c r="B62" s="1"/>
      <c r="C62" s="8"/>
      <c r="D62" s="8"/>
      <c r="E62" s="2"/>
      <c r="F62" s="8"/>
      <c r="G62" s="2"/>
    </row>
    <row r="63" spans="1:7" ht="15" customHeight="1">
      <c r="A63" s="2"/>
      <c r="B63" s="1"/>
      <c r="C63" s="8"/>
      <c r="D63" s="8"/>
      <c r="E63" s="2"/>
      <c r="F63" s="8"/>
      <c r="G63" s="2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7"/>
  <sheetViews>
    <sheetView zoomScalePageLayoutView="0" workbookViewId="0" topLeftCell="A1">
      <selection activeCell="A1" sqref="A1:M1"/>
    </sheetView>
  </sheetViews>
  <sheetFormatPr defaultColWidth="11.421875" defaultRowHeight="15" customHeight="1"/>
  <cols>
    <col min="1" max="1" width="24.57421875" style="1" customWidth="1"/>
    <col min="2" max="2" width="8.140625" style="19" customWidth="1"/>
    <col min="3" max="3" width="10.140625" style="1" customWidth="1"/>
    <col min="4" max="4" width="12.140625" style="1" customWidth="1"/>
    <col min="5" max="5" width="3.8515625" style="1" customWidth="1"/>
    <col min="6" max="6" width="10.140625" style="1" customWidth="1"/>
    <col min="7" max="7" width="4.57421875" style="1" customWidth="1"/>
    <col min="8" max="8" width="10.140625" style="1" customWidth="1"/>
    <col min="9" max="9" width="4.57421875" style="1" customWidth="1"/>
    <col min="10" max="10" width="10.140625" style="1" customWidth="1"/>
    <col min="11" max="11" width="4.57421875" style="1" customWidth="1"/>
    <col min="12" max="12" width="10.140625" style="1" customWidth="1"/>
    <col min="13" max="13" width="4.57421875" style="1" customWidth="1"/>
    <col min="14" max="14" width="10.140625" style="1" customWidth="1"/>
    <col min="15" max="15" width="11.421875" style="20" customWidth="1"/>
    <col min="16" max="16384" width="11.421875" style="1" customWidth="1"/>
  </cols>
  <sheetData>
    <row r="1" spans="1:23" ht="15" customHeight="1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2"/>
      <c r="O1" s="21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1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60" t="s">
        <v>10</v>
      </c>
      <c r="B3" s="23">
        <v>0.6305555555555555</v>
      </c>
      <c r="C3" s="24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1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61" t="s">
        <v>11</v>
      </c>
      <c r="B4" s="62" t="s">
        <v>12</v>
      </c>
      <c r="C4" s="63" t="s">
        <v>20</v>
      </c>
      <c r="D4" s="83" t="s">
        <v>4</v>
      </c>
      <c r="E4" s="83"/>
      <c r="F4" s="83" t="s">
        <v>21</v>
      </c>
      <c r="G4" s="83"/>
      <c r="H4" s="83" t="s">
        <v>22</v>
      </c>
      <c r="I4" s="83"/>
      <c r="J4" s="83" t="s">
        <v>23</v>
      </c>
      <c r="K4" s="83"/>
      <c r="L4" s="83" t="s">
        <v>24</v>
      </c>
      <c r="M4" s="83"/>
      <c r="N4" s="28" t="s">
        <v>16</v>
      </c>
      <c r="O4" s="21"/>
      <c r="P4" s="2"/>
      <c r="Q4" s="2"/>
    </row>
    <row r="5" spans="1:15" s="37" customFormat="1" ht="15" customHeight="1">
      <c r="A5" t="str">
        <f>VLOOKUP(B5,Startnummernliste!A$4:B$47,2,0)</f>
        <v>Robert Voigtländer</v>
      </c>
      <c r="B5" s="25">
        <v>28</v>
      </c>
      <c r="C5" s="33">
        <v>0.6362615740740741</v>
      </c>
      <c r="D5" s="33">
        <f aca="true" t="shared" si="0" ref="D5:D39">C5-$B$3</f>
        <v>0.005706018518518596</v>
      </c>
      <c r="E5" s="32">
        <f aca="true" t="shared" si="1" ref="E5:E39">RANK(D5,D$5:D$48,1)</f>
        <v>1</v>
      </c>
      <c r="F5" s="33">
        <v>0.636875</v>
      </c>
      <c r="G5" s="32">
        <v>6</v>
      </c>
      <c r="H5" s="33">
        <v>0.6615046296296296</v>
      </c>
      <c r="I5" s="32">
        <f aca="true" t="shared" si="2" ref="I5:I39">RANK(H5,H$5:H$48,1)</f>
        <v>1</v>
      </c>
      <c r="J5" s="64">
        <v>0.6618287037037037</v>
      </c>
      <c r="K5" s="32">
        <f aca="true" t="shared" si="3" ref="K5:K39">RANK(J5,J$5:J$48,1)</f>
        <v>1</v>
      </c>
      <c r="L5" s="33">
        <v>0.6766666666666666</v>
      </c>
      <c r="M5" s="32">
        <f aca="true" t="shared" si="4" ref="M5:M39">RANK(L5,L$5:L$48,1)</f>
        <v>1</v>
      </c>
      <c r="N5" s="33">
        <f aca="true" t="shared" si="5" ref="N5:N39">L5-$B$3</f>
        <v>0.0461111111111111</v>
      </c>
      <c r="O5" s="35"/>
    </row>
    <row r="6" spans="1:16" s="37" customFormat="1" ht="15" customHeight="1">
      <c r="A6" t="str">
        <f>VLOOKUP(B6,Startnummernliste!A$4:B$47,2,0)</f>
        <v>Walter Lima</v>
      </c>
      <c r="B6" s="25">
        <v>1</v>
      </c>
      <c r="C6" s="33">
        <v>0.6366087962962963</v>
      </c>
      <c r="D6" s="33">
        <f t="shared" si="0"/>
        <v>0.006053240740740762</v>
      </c>
      <c r="E6" s="32">
        <f t="shared" si="1"/>
        <v>2</v>
      </c>
      <c r="F6" s="33">
        <v>0.6373032407407407</v>
      </c>
      <c r="G6" s="32">
        <f aca="true" t="shared" si="6" ref="G6:G39">RANK(F6,F$5:F$48,1)</f>
        <v>2</v>
      </c>
      <c r="H6" s="33">
        <v>0.6621180555555556</v>
      </c>
      <c r="I6" s="32">
        <f t="shared" si="2"/>
        <v>2</v>
      </c>
      <c r="J6" s="64">
        <v>0.6625925925925926</v>
      </c>
      <c r="K6" s="32">
        <f t="shared" si="3"/>
        <v>2</v>
      </c>
      <c r="L6" s="33">
        <v>0.6779050925925926</v>
      </c>
      <c r="M6" s="32">
        <f t="shared" si="4"/>
        <v>2</v>
      </c>
      <c r="N6" s="33">
        <f t="shared" si="5"/>
        <v>0.04734953703703704</v>
      </c>
      <c r="O6" s="65"/>
      <c r="P6" s="66"/>
    </row>
    <row r="7" spans="1:16" s="37" customFormat="1" ht="15" customHeight="1">
      <c r="A7" t="str">
        <f>VLOOKUP(B7,Startnummernliste!A$4:B$47,2,0)</f>
        <v>Jürgen Grubek</v>
      </c>
      <c r="B7" s="25">
        <v>16</v>
      </c>
      <c r="C7" s="33">
        <v>0.6381828703703704</v>
      </c>
      <c r="D7" s="33">
        <f t="shared" si="0"/>
        <v>0.007627314814814823</v>
      </c>
      <c r="E7" s="32">
        <f t="shared" si="1"/>
        <v>8</v>
      </c>
      <c r="F7" s="33">
        <v>0.6393055555555556</v>
      </c>
      <c r="G7" s="32">
        <f t="shared" si="6"/>
        <v>9</v>
      </c>
      <c r="H7" s="33">
        <v>0.663425925925926</v>
      </c>
      <c r="I7" s="32">
        <f t="shared" si="2"/>
        <v>3</v>
      </c>
      <c r="J7" s="64">
        <v>0.6639467592592593</v>
      </c>
      <c r="K7" s="32">
        <f t="shared" si="3"/>
        <v>3</v>
      </c>
      <c r="L7" s="33">
        <v>0.6805671296296296</v>
      </c>
      <c r="M7" s="32">
        <f t="shared" si="4"/>
        <v>3</v>
      </c>
      <c r="N7" s="33">
        <f t="shared" si="5"/>
        <v>0.05001157407407408</v>
      </c>
      <c r="O7" s="65"/>
      <c r="P7" s="66"/>
    </row>
    <row r="8" spans="1:17" s="37" customFormat="1" ht="15" customHeight="1">
      <c r="A8" t="str">
        <f>VLOOKUP(B8,Startnummernliste!A$4:B$47,2,0)</f>
        <v>Kurt Körner</v>
      </c>
      <c r="B8" s="25">
        <v>20</v>
      </c>
      <c r="C8" s="33">
        <v>0.6386342592592592</v>
      </c>
      <c r="D8" s="33">
        <f t="shared" si="0"/>
        <v>0.008078703703703671</v>
      </c>
      <c r="E8" s="32">
        <f t="shared" si="1"/>
        <v>15</v>
      </c>
      <c r="F8" s="33">
        <v>0.6397106481481482</v>
      </c>
      <c r="G8" s="32">
        <f t="shared" si="6"/>
        <v>17</v>
      </c>
      <c r="H8" s="33">
        <v>0.6657638888888889</v>
      </c>
      <c r="I8" s="32">
        <f t="shared" si="2"/>
        <v>9</v>
      </c>
      <c r="J8" s="64">
        <v>0.6663541666666667</v>
      </c>
      <c r="K8" s="32">
        <f t="shared" si="3"/>
        <v>9</v>
      </c>
      <c r="L8" s="33">
        <v>0.6812037037037038</v>
      </c>
      <c r="M8" s="32">
        <f t="shared" si="4"/>
        <v>4</v>
      </c>
      <c r="N8" s="33">
        <f t="shared" si="5"/>
        <v>0.05064814814814822</v>
      </c>
      <c r="O8" s="65"/>
      <c r="P8" s="66"/>
      <c r="Q8" s="36"/>
    </row>
    <row r="9" spans="1:16" s="37" customFormat="1" ht="15" customHeight="1">
      <c r="A9" t="str">
        <f>VLOOKUP(B9,Startnummernliste!A$4:B$47,2,0)</f>
        <v>Walter Fasching</v>
      </c>
      <c r="B9" s="25">
        <v>3</v>
      </c>
      <c r="C9" s="33">
        <v>0.6385532407407407</v>
      </c>
      <c r="D9" s="33">
        <f t="shared" si="0"/>
        <v>0.007997685185185177</v>
      </c>
      <c r="E9" s="32">
        <f t="shared" si="1"/>
        <v>13</v>
      </c>
      <c r="F9" s="33">
        <v>0.6395601851851852</v>
      </c>
      <c r="G9" s="32">
        <f t="shared" si="6"/>
        <v>13</v>
      </c>
      <c r="H9" s="33">
        <v>0.6653356481481482</v>
      </c>
      <c r="I9" s="32">
        <f t="shared" si="2"/>
        <v>7</v>
      </c>
      <c r="J9" s="64">
        <v>0.6659143518518519</v>
      </c>
      <c r="K9" s="32">
        <f t="shared" si="3"/>
        <v>7</v>
      </c>
      <c r="L9" s="33">
        <v>0.6816435185185186</v>
      </c>
      <c r="M9" s="32">
        <f t="shared" si="4"/>
        <v>5</v>
      </c>
      <c r="N9" s="33">
        <f t="shared" si="5"/>
        <v>0.05108796296296303</v>
      </c>
      <c r="O9" s="65"/>
      <c r="P9" s="66"/>
    </row>
    <row r="10" spans="1:16" s="37" customFormat="1" ht="15" customHeight="1">
      <c r="A10" t="str">
        <f>VLOOKUP(B10,Startnummernliste!A$4:B$47,2,0)</f>
        <v>Paul Richter</v>
      </c>
      <c r="B10" s="25">
        <v>2</v>
      </c>
      <c r="C10" s="33">
        <v>0.6382060185185185</v>
      </c>
      <c r="D10" s="33">
        <f t="shared" si="0"/>
        <v>0.007650462962963012</v>
      </c>
      <c r="E10" s="32">
        <f t="shared" si="1"/>
        <v>9</v>
      </c>
      <c r="F10" s="33">
        <v>0.6389814814814815</v>
      </c>
      <c r="G10" s="32">
        <f t="shared" si="6"/>
        <v>7</v>
      </c>
      <c r="H10" s="33">
        <v>0.6653125</v>
      </c>
      <c r="I10" s="32">
        <f t="shared" si="2"/>
        <v>6</v>
      </c>
      <c r="J10" s="64">
        <v>0.6656597222222222</v>
      </c>
      <c r="K10" s="32">
        <f t="shared" si="3"/>
        <v>4</v>
      </c>
      <c r="L10" s="33">
        <v>0.6831828703703704</v>
      </c>
      <c r="M10" s="32">
        <f t="shared" si="4"/>
        <v>6</v>
      </c>
      <c r="N10" s="33">
        <f t="shared" si="5"/>
        <v>0.05262731481481486</v>
      </c>
      <c r="O10" s="65"/>
      <c r="P10" s="66"/>
    </row>
    <row r="11" spans="1:16" s="37" customFormat="1" ht="15" customHeight="1">
      <c r="A11" t="str">
        <f>VLOOKUP(B11,Startnummernliste!A$4:B$47,2,0)</f>
        <v>Franz Heily</v>
      </c>
      <c r="B11" s="25">
        <v>6</v>
      </c>
      <c r="C11" s="33">
        <v>0.6388078703703703</v>
      </c>
      <c r="D11" s="33">
        <f t="shared" si="0"/>
        <v>0.00825231481481481</v>
      </c>
      <c r="E11" s="32">
        <f t="shared" si="1"/>
        <v>18</v>
      </c>
      <c r="F11" s="33">
        <v>0.639537037037037</v>
      </c>
      <c r="G11" s="32">
        <f t="shared" si="6"/>
        <v>12</v>
      </c>
      <c r="H11" s="33">
        <v>0.6652777777777777</v>
      </c>
      <c r="I11" s="32">
        <f t="shared" si="2"/>
        <v>5</v>
      </c>
      <c r="J11" s="64">
        <v>0.6657175925925926</v>
      </c>
      <c r="K11" s="32">
        <f t="shared" si="3"/>
        <v>5</v>
      </c>
      <c r="L11" s="33">
        <v>0.6833333333333332</v>
      </c>
      <c r="M11" s="32">
        <f t="shared" si="4"/>
        <v>7</v>
      </c>
      <c r="N11" s="33">
        <f t="shared" si="5"/>
        <v>0.0527777777777777</v>
      </c>
      <c r="O11" s="65"/>
      <c r="P11" s="66"/>
    </row>
    <row r="12" spans="1:16" s="37" customFormat="1" ht="15" customHeight="1">
      <c r="A12" t="str">
        <f>VLOOKUP(B12,Startnummernliste!A$4:B$47,2,0)</f>
        <v>Anja Bröcker</v>
      </c>
      <c r="B12" s="25">
        <v>4</v>
      </c>
      <c r="C12" s="33">
        <v>0.6373611111111112</v>
      </c>
      <c r="D12" s="33">
        <f t="shared" si="0"/>
        <v>0.00680555555555562</v>
      </c>
      <c r="E12" s="32">
        <f t="shared" si="1"/>
        <v>4</v>
      </c>
      <c r="F12" s="33">
        <v>0.6382754629629629</v>
      </c>
      <c r="G12" s="32">
        <f t="shared" si="6"/>
        <v>5</v>
      </c>
      <c r="H12" s="33">
        <v>0.6666898148148147</v>
      </c>
      <c r="I12" s="32">
        <f t="shared" si="2"/>
        <v>11</v>
      </c>
      <c r="J12" s="64">
        <v>0.6672453703703703</v>
      </c>
      <c r="K12" s="32">
        <f t="shared" si="3"/>
        <v>10</v>
      </c>
      <c r="L12" s="33">
        <v>0.6839583333333333</v>
      </c>
      <c r="M12" s="32">
        <f t="shared" si="4"/>
        <v>8</v>
      </c>
      <c r="N12" s="33">
        <f t="shared" si="5"/>
        <v>0.0534027777777778</v>
      </c>
      <c r="O12" s="65"/>
      <c r="P12" s="66"/>
    </row>
    <row r="13" spans="1:16" s="37" customFormat="1" ht="15" customHeight="1">
      <c r="A13" t="str">
        <f>VLOOKUP(B13,Startnummernliste!A$4:B$47,2,0)</f>
        <v>Bernd Höfinger</v>
      </c>
      <c r="B13" s="25">
        <v>15</v>
      </c>
      <c r="C13" s="33">
        <v>0.6374074074074074</v>
      </c>
      <c r="D13" s="33">
        <f t="shared" si="0"/>
        <v>0.006851851851851887</v>
      </c>
      <c r="E13" s="32">
        <f t="shared" si="1"/>
        <v>5</v>
      </c>
      <c r="F13" s="33">
        <v>0.6382175925925926</v>
      </c>
      <c r="G13" s="32">
        <f t="shared" si="6"/>
        <v>4</v>
      </c>
      <c r="H13" s="33">
        <v>0.6655787037037036</v>
      </c>
      <c r="I13" s="32">
        <f t="shared" si="2"/>
        <v>8</v>
      </c>
      <c r="J13" s="64">
        <v>0.6660879629629629</v>
      </c>
      <c r="K13" s="32">
        <f t="shared" si="3"/>
        <v>8</v>
      </c>
      <c r="L13" s="33">
        <v>0.6840856481481481</v>
      </c>
      <c r="M13" s="32">
        <f t="shared" si="4"/>
        <v>9</v>
      </c>
      <c r="N13" s="33">
        <f t="shared" si="5"/>
        <v>0.05353009259259256</v>
      </c>
      <c r="O13" s="65"/>
      <c r="P13" s="66"/>
    </row>
    <row r="14" spans="1:16" s="37" customFormat="1" ht="15" customHeight="1">
      <c r="A14" t="str">
        <f>VLOOKUP(B14,Startnummernliste!A$4:B$47,2,0)</f>
        <v>Roland Rubik</v>
      </c>
      <c r="B14" s="25">
        <v>26</v>
      </c>
      <c r="C14" s="33">
        <v>0.638900462962963</v>
      </c>
      <c r="D14" s="33">
        <f t="shared" si="0"/>
        <v>0.008344907407407454</v>
      </c>
      <c r="E14" s="32">
        <f t="shared" si="1"/>
        <v>20</v>
      </c>
      <c r="F14" s="33">
        <v>0.640162037037037</v>
      </c>
      <c r="G14" s="32">
        <f t="shared" si="6"/>
        <v>20</v>
      </c>
      <c r="H14" s="33">
        <v>0.6675347222222222</v>
      </c>
      <c r="I14" s="32">
        <f t="shared" si="2"/>
        <v>16</v>
      </c>
      <c r="J14" s="64">
        <v>0.6680671296296296</v>
      </c>
      <c r="K14" s="32">
        <f t="shared" si="3"/>
        <v>16</v>
      </c>
      <c r="L14" s="33">
        <v>0.6840972222222222</v>
      </c>
      <c r="M14" s="32">
        <f t="shared" si="4"/>
        <v>10</v>
      </c>
      <c r="N14" s="33">
        <f t="shared" si="5"/>
        <v>0.05354166666666671</v>
      </c>
      <c r="O14" s="65"/>
      <c r="P14" s="66"/>
    </row>
    <row r="15" spans="1:16" s="37" customFormat="1" ht="15" customHeight="1">
      <c r="A15" t="str">
        <f>VLOOKUP(B15,Startnummernliste!A$4:B$47,2,0)</f>
        <v>Edgar Tiller</v>
      </c>
      <c r="B15" s="25">
        <v>36</v>
      </c>
      <c r="C15" s="33">
        <v>0.6383449074074073</v>
      </c>
      <c r="D15" s="33">
        <f t="shared" si="0"/>
        <v>0.007789351851851811</v>
      </c>
      <c r="E15" s="32">
        <f t="shared" si="1"/>
        <v>11</v>
      </c>
      <c r="F15" s="33">
        <v>0.6393518518518518</v>
      </c>
      <c r="G15" s="32">
        <f t="shared" si="6"/>
        <v>10</v>
      </c>
      <c r="H15" s="33">
        <v>0.6671412037037037</v>
      </c>
      <c r="I15" s="32">
        <f t="shared" si="2"/>
        <v>12</v>
      </c>
      <c r="J15" s="64">
        <v>0.6675347222222222</v>
      </c>
      <c r="K15" s="32">
        <f t="shared" si="3"/>
        <v>12</v>
      </c>
      <c r="L15" s="33">
        <v>0.6843402777777778</v>
      </c>
      <c r="M15" s="32">
        <f t="shared" si="4"/>
        <v>11</v>
      </c>
      <c r="N15" s="33">
        <f t="shared" si="5"/>
        <v>0.0537847222222223</v>
      </c>
      <c r="O15" s="65"/>
      <c r="P15" s="66"/>
    </row>
    <row r="16" spans="1:17" s="37" customFormat="1" ht="15" customHeight="1">
      <c r="A16" t="str">
        <f>VLOOKUP(B16,Startnummernliste!A$4:B$47,2,0)</f>
        <v>Harald Kaufmann</v>
      </c>
      <c r="B16" s="25">
        <v>7</v>
      </c>
      <c r="C16" s="33">
        <v>0.6388310185185185</v>
      </c>
      <c r="D16" s="33">
        <f t="shared" si="0"/>
        <v>0.008275462962962998</v>
      </c>
      <c r="E16" s="32">
        <f t="shared" si="1"/>
        <v>19</v>
      </c>
      <c r="F16" s="33">
        <v>0.6396064814814815</v>
      </c>
      <c r="G16" s="32">
        <f t="shared" si="6"/>
        <v>15</v>
      </c>
      <c r="H16" s="33">
        <v>0.6673032407407408</v>
      </c>
      <c r="I16" s="32">
        <f t="shared" si="2"/>
        <v>13</v>
      </c>
      <c r="J16" s="64">
        <v>0.667789351851852</v>
      </c>
      <c r="K16" s="32">
        <f t="shared" si="3"/>
        <v>13</v>
      </c>
      <c r="L16" s="33">
        <v>0.6849537037037038</v>
      </c>
      <c r="M16" s="32">
        <f t="shared" si="4"/>
        <v>12</v>
      </c>
      <c r="N16" s="33">
        <f t="shared" si="5"/>
        <v>0.05439814814814825</v>
      </c>
      <c r="O16" s="65"/>
      <c r="P16" s="66"/>
      <c r="Q16" s="36"/>
    </row>
    <row r="17" spans="1:16" s="37" customFormat="1" ht="15" customHeight="1">
      <c r="A17" t="str">
        <f>VLOOKUP(B17,Startnummernliste!A$4:B$47,2,0)</f>
        <v>Martin Stumpf</v>
      </c>
      <c r="B17" s="25">
        <v>5</v>
      </c>
      <c r="C17" s="33">
        <v>0.6400925925925925</v>
      </c>
      <c r="D17" s="33">
        <f t="shared" si="0"/>
        <v>0.00953703703703701</v>
      </c>
      <c r="E17" s="32">
        <f t="shared" si="1"/>
        <v>29</v>
      </c>
      <c r="F17" s="33">
        <v>0.6409143518518519</v>
      </c>
      <c r="G17" s="32">
        <f t="shared" si="6"/>
        <v>25</v>
      </c>
      <c r="H17" s="33">
        <v>0.6689351851851852</v>
      </c>
      <c r="I17" s="32">
        <f t="shared" si="2"/>
        <v>21</v>
      </c>
      <c r="J17" s="64">
        <v>0.6696180555555555</v>
      </c>
      <c r="K17" s="32">
        <f t="shared" si="3"/>
        <v>21</v>
      </c>
      <c r="L17" s="33">
        <v>0.6849537037037038</v>
      </c>
      <c r="M17" s="32">
        <f t="shared" si="4"/>
        <v>12</v>
      </c>
      <c r="N17" s="33">
        <f t="shared" si="5"/>
        <v>0.05439814814814825</v>
      </c>
      <c r="O17" s="65"/>
      <c r="P17" s="66"/>
    </row>
    <row r="18" spans="1:17" s="37" customFormat="1" ht="15" customHeight="1">
      <c r="A18" t="str">
        <f>VLOOKUP(B18,Startnummernliste!A$4:B$47,2,0)</f>
        <v>Alexander Heili</v>
      </c>
      <c r="B18" s="25">
        <v>11</v>
      </c>
      <c r="C18" s="33">
        <v>0.6398495370370371</v>
      </c>
      <c r="D18" s="33">
        <f t="shared" si="0"/>
        <v>0.009293981481481528</v>
      </c>
      <c r="E18" s="32">
        <f t="shared" si="1"/>
        <v>27</v>
      </c>
      <c r="F18" s="33">
        <v>0.6409722222222222</v>
      </c>
      <c r="G18" s="32">
        <f t="shared" si="6"/>
        <v>26</v>
      </c>
      <c r="H18" s="33">
        <v>0.6685069444444444</v>
      </c>
      <c r="I18" s="32">
        <f t="shared" si="2"/>
        <v>20</v>
      </c>
      <c r="J18" s="64">
        <v>0.6689930555555555</v>
      </c>
      <c r="K18" s="32">
        <f t="shared" si="3"/>
        <v>19</v>
      </c>
      <c r="L18" s="33">
        <v>0.6852777777777778</v>
      </c>
      <c r="M18" s="32">
        <f t="shared" si="4"/>
        <v>14</v>
      </c>
      <c r="N18" s="33">
        <f t="shared" si="5"/>
        <v>0.05472222222222223</v>
      </c>
      <c r="O18" s="65"/>
      <c r="P18" s="66"/>
      <c r="Q18" s="36"/>
    </row>
    <row r="19" spans="1:16" s="37" customFormat="1" ht="15" customHeight="1">
      <c r="A19" t="str">
        <f>VLOOKUP(B19,Startnummernliste!A$4:B$47,2,0)</f>
        <v>Jan Populorum </v>
      </c>
      <c r="B19" s="25">
        <v>30</v>
      </c>
      <c r="C19" s="33">
        <v>0.6385879629629629</v>
      </c>
      <c r="D19" s="33">
        <f t="shared" si="0"/>
        <v>0.008032407407407405</v>
      </c>
      <c r="E19" s="32">
        <f t="shared" si="1"/>
        <v>14</v>
      </c>
      <c r="F19" s="33">
        <v>0.6396990740740741</v>
      </c>
      <c r="G19" s="32">
        <f t="shared" si="6"/>
        <v>16</v>
      </c>
      <c r="H19" s="33">
        <v>0.667337962962963</v>
      </c>
      <c r="I19" s="32">
        <f t="shared" si="2"/>
        <v>14</v>
      </c>
      <c r="J19" s="64">
        <v>0.6678703703703704</v>
      </c>
      <c r="K19" s="32">
        <f t="shared" si="3"/>
        <v>14</v>
      </c>
      <c r="L19" s="33">
        <v>0.6854629629629629</v>
      </c>
      <c r="M19" s="32">
        <f t="shared" si="4"/>
        <v>15</v>
      </c>
      <c r="N19" s="33">
        <f t="shared" si="5"/>
        <v>0.054907407407407405</v>
      </c>
      <c r="O19" s="65"/>
      <c r="P19" s="66"/>
    </row>
    <row r="20" spans="1:17" s="37" customFormat="1" ht="15" customHeight="1">
      <c r="A20" t="str">
        <f>VLOOKUP(B20,Startnummernliste!A$4:B$47,2,0)</f>
        <v>Günther Kraft</v>
      </c>
      <c r="B20" s="25">
        <v>8</v>
      </c>
      <c r="C20" s="33">
        <v>0.6386689814814815</v>
      </c>
      <c r="D20" s="33">
        <f t="shared" si="0"/>
        <v>0.00811342592592601</v>
      </c>
      <c r="E20" s="32">
        <f t="shared" si="1"/>
        <v>16</v>
      </c>
      <c r="F20" s="33">
        <v>0.6399537037037036</v>
      </c>
      <c r="G20" s="32">
        <f t="shared" si="6"/>
        <v>18</v>
      </c>
      <c r="H20" s="33">
        <v>0.6664351851851852</v>
      </c>
      <c r="I20" s="32">
        <f t="shared" si="2"/>
        <v>10</v>
      </c>
      <c r="J20" s="64">
        <v>0.6673958333333333</v>
      </c>
      <c r="K20" s="32">
        <f t="shared" si="3"/>
        <v>11</v>
      </c>
      <c r="L20" s="33">
        <v>0.6857407407407408</v>
      </c>
      <c r="M20" s="32">
        <f t="shared" si="4"/>
        <v>16</v>
      </c>
      <c r="N20" s="33">
        <f t="shared" si="5"/>
        <v>0.055185185185185226</v>
      </c>
      <c r="O20" s="65"/>
      <c r="P20" s="66"/>
      <c r="Q20" s="36"/>
    </row>
    <row r="21" spans="1:16" s="37" customFormat="1" ht="15" customHeight="1">
      <c r="A21" t="str">
        <f>VLOOKUP(B21,Startnummernliste!A$4:B$47,2,0)</f>
        <v>Walter Zobernig</v>
      </c>
      <c r="B21" s="25">
        <v>25</v>
      </c>
      <c r="C21" s="33">
        <v>0.6393865740740741</v>
      </c>
      <c r="D21" s="33">
        <f t="shared" si="0"/>
        <v>0.00883101851851853</v>
      </c>
      <c r="E21" s="32">
        <f t="shared" si="1"/>
        <v>24</v>
      </c>
      <c r="F21" s="33">
        <v>0.6403356481481481</v>
      </c>
      <c r="G21" s="32">
        <f t="shared" si="6"/>
        <v>22</v>
      </c>
      <c r="H21" s="33">
        <v>0.6673842592592593</v>
      </c>
      <c r="I21" s="32">
        <f t="shared" si="2"/>
        <v>15</v>
      </c>
      <c r="J21" s="64">
        <v>0.6679398148148148</v>
      </c>
      <c r="K21" s="32">
        <f t="shared" si="3"/>
        <v>15</v>
      </c>
      <c r="L21" s="33">
        <v>0.6859953703703704</v>
      </c>
      <c r="M21" s="32">
        <f t="shared" si="4"/>
        <v>17</v>
      </c>
      <c r="N21" s="33">
        <f t="shared" si="5"/>
        <v>0.05543981481481486</v>
      </c>
      <c r="O21" s="65"/>
      <c r="P21" s="66"/>
    </row>
    <row r="22" spans="1:16" s="37" customFormat="1" ht="15" customHeight="1">
      <c r="A22" t="str">
        <f>VLOOKUP(B22,Startnummernliste!A$4:B$47,2,0)</f>
        <v>Thomas Gössl</v>
      </c>
      <c r="B22" s="25">
        <v>9</v>
      </c>
      <c r="C22" s="33">
        <v>0.6382523148148148</v>
      </c>
      <c r="D22" s="33">
        <f t="shared" si="0"/>
        <v>0.007696759259259278</v>
      </c>
      <c r="E22" s="32">
        <f t="shared" si="1"/>
        <v>10</v>
      </c>
      <c r="F22" s="33">
        <v>0.638912037037037</v>
      </c>
      <c r="G22" s="32">
        <f t="shared" si="6"/>
        <v>6</v>
      </c>
      <c r="H22" s="33">
        <v>0.6648611111111111</v>
      </c>
      <c r="I22" s="32">
        <f t="shared" si="2"/>
        <v>4</v>
      </c>
      <c r="J22" s="64">
        <v>0.665787037037037</v>
      </c>
      <c r="K22" s="32">
        <f t="shared" si="3"/>
        <v>6</v>
      </c>
      <c r="L22" s="33">
        <v>0.6863773148148148</v>
      </c>
      <c r="M22" s="32">
        <f t="shared" si="4"/>
        <v>18</v>
      </c>
      <c r="N22" s="33">
        <f t="shared" si="5"/>
        <v>0.05582175925925925</v>
      </c>
      <c r="O22" s="65"/>
      <c r="P22" s="66"/>
    </row>
    <row r="23" spans="1:16" s="37" customFormat="1" ht="15" customHeight="1">
      <c r="A23" t="str">
        <f>VLOOKUP(B23,Startnummernliste!A$4:B$47,2,0)</f>
        <v>Reinhard Gererstorfer</v>
      </c>
      <c r="B23" s="25">
        <v>24</v>
      </c>
      <c r="C23" s="33">
        <v>0.6412152777777778</v>
      </c>
      <c r="D23" s="33">
        <f t="shared" si="0"/>
        <v>0.010659722222222223</v>
      </c>
      <c r="E23" s="32">
        <f t="shared" si="1"/>
        <v>34</v>
      </c>
      <c r="F23" s="33">
        <v>0.6422453703703704</v>
      </c>
      <c r="G23" s="32">
        <f t="shared" si="6"/>
        <v>33</v>
      </c>
      <c r="H23" s="33">
        <v>0.6689814814814815</v>
      </c>
      <c r="I23" s="32">
        <f t="shared" si="2"/>
        <v>22</v>
      </c>
      <c r="J23" s="64">
        <v>0.6696875000000001</v>
      </c>
      <c r="K23" s="32">
        <f t="shared" si="3"/>
        <v>22</v>
      </c>
      <c r="L23" s="33">
        <v>0.6865740740740741</v>
      </c>
      <c r="M23" s="32">
        <f t="shared" si="4"/>
        <v>19</v>
      </c>
      <c r="N23" s="33">
        <f t="shared" si="5"/>
        <v>0.05601851851851858</v>
      </c>
      <c r="O23" s="65"/>
      <c r="P23" s="66"/>
    </row>
    <row r="24" spans="1:17" s="37" customFormat="1" ht="15" customHeight="1">
      <c r="A24" t="str">
        <f>VLOOKUP(B24,Startnummernliste!A$4:B$47,2,0)</f>
        <v>Wolfgang Zuser</v>
      </c>
      <c r="B24" s="25">
        <v>12</v>
      </c>
      <c r="C24" s="33">
        <v>0.63875</v>
      </c>
      <c r="D24" s="33">
        <f t="shared" si="0"/>
        <v>0.008194444444444504</v>
      </c>
      <c r="E24" s="32">
        <f t="shared" si="1"/>
        <v>17</v>
      </c>
      <c r="F24" s="33">
        <v>0.639988425925926</v>
      </c>
      <c r="G24" s="32">
        <f t="shared" si="6"/>
        <v>19</v>
      </c>
      <c r="H24" s="33">
        <v>0.6676273148148147</v>
      </c>
      <c r="I24" s="32">
        <f t="shared" si="2"/>
        <v>17</v>
      </c>
      <c r="J24" s="64">
        <v>0.6683101851851853</v>
      </c>
      <c r="K24" s="32">
        <f t="shared" si="3"/>
        <v>17</v>
      </c>
      <c r="L24" s="33">
        <v>0.6875347222222222</v>
      </c>
      <c r="M24" s="32">
        <f t="shared" si="4"/>
        <v>20</v>
      </c>
      <c r="N24" s="33">
        <f t="shared" si="5"/>
        <v>0.05697916666666669</v>
      </c>
      <c r="O24" s="65"/>
      <c r="P24" s="66"/>
      <c r="Q24" s="36"/>
    </row>
    <row r="25" spans="1:17" s="37" customFormat="1" ht="15" customHeight="1">
      <c r="A25" t="str">
        <f>VLOOKUP(B25,Startnummernliste!A$4:B$47,2,0)</f>
        <v>Christoph Poindl</v>
      </c>
      <c r="B25" s="25">
        <v>23</v>
      </c>
      <c r="C25" s="33">
        <v>0.6391666666666667</v>
      </c>
      <c r="D25" s="33">
        <f t="shared" si="0"/>
        <v>0.008611111111111125</v>
      </c>
      <c r="E25" s="32">
        <f t="shared" si="1"/>
        <v>21</v>
      </c>
      <c r="F25" s="33">
        <v>0.640173611111111</v>
      </c>
      <c r="G25" s="32">
        <f t="shared" si="6"/>
        <v>21</v>
      </c>
      <c r="H25" s="33">
        <v>0.6683680555555555</v>
      </c>
      <c r="I25" s="32">
        <f t="shared" si="2"/>
        <v>19</v>
      </c>
      <c r="J25" s="64">
        <v>0.669212962962963</v>
      </c>
      <c r="K25" s="32">
        <f t="shared" si="3"/>
        <v>20</v>
      </c>
      <c r="L25" s="33">
        <v>0.6890856481481481</v>
      </c>
      <c r="M25" s="32">
        <f t="shared" si="4"/>
        <v>21</v>
      </c>
      <c r="N25" s="33">
        <f t="shared" si="5"/>
        <v>0.058530092592592564</v>
      </c>
      <c r="O25" s="65"/>
      <c r="P25" s="66"/>
      <c r="Q25" s="36"/>
    </row>
    <row r="26" spans="1:16" s="37" customFormat="1" ht="15" customHeight="1">
      <c r="A26" t="str">
        <f>VLOOKUP(B26,Startnummernliste!A$4:B$47,2,0)</f>
        <v>Barbara Lima</v>
      </c>
      <c r="B26" s="25">
        <v>10</v>
      </c>
      <c r="C26" s="33">
        <v>0.6369907407407408</v>
      </c>
      <c r="D26" s="33">
        <f t="shared" si="0"/>
        <v>0.006435185185185266</v>
      </c>
      <c r="E26" s="32">
        <f t="shared" si="1"/>
        <v>3</v>
      </c>
      <c r="F26" s="33">
        <v>0.637974537037037</v>
      </c>
      <c r="G26" s="32">
        <f t="shared" si="6"/>
        <v>3</v>
      </c>
      <c r="H26" s="33">
        <v>0.6679398148148148</v>
      </c>
      <c r="I26" s="32">
        <f t="shared" si="2"/>
        <v>18</v>
      </c>
      <c r="J26" s="64">
        <v>0.6687268518518518</v>
      </c>
      <c r="K26" s="32">
        <f t="shared" si="3"/>
        <v>18</v>
      </c>
      <c r="L26" s="33">
        <v>0.6896064814814814</v>
      </c>
      <c r="M26" s="32">
        <f t="shared" si="4"/>
        <v>22</v>
      </c>
      <c r="N26" s="33">
        <f t="shared" si="5"/>
        <v>0.05905092592592587</v>
      </c>
      <c r="O26" s="65"/>
      <c r="P26" s="66"/>
    </row>
    <row r="27" spans="1:17" s="37" customFormat="1" ht="15" customHeight="1">
      <c r="A27" t="str">
        <f>VLOOKUP(B27,Startnummernliste!A$4:B$47,2,0)</f>
        <v>Franz Jaux</v>
      </c>
      <c r="B27" s="25">
        <v>33</v>
      </c>
      <c r="C27" s="33">
        <v>0.6398842592592593</v>
      </c>
      <c r="D27" s="33">
        <f t="shared" si="0"/>
        <v>0.009328703703703756</v>
      </c>
      <c r="E27" s="32">
        <f t="shared" si="1"/>
        <v>28</v>
      </c>
      <c r="F27" s="33">
        <v>0.6413888888888889</v>
      </c>
      <c r="G27" s="32">
        <f t="shared" si="6"/>
        <v>28</v>
      </c>
      <c r="H27" s="33">
        <v>0.6695949074074075</v>
      </c>
      <c r="I27" s="32">
        <f t="shared" si="2"/>
        <v>23</v>
      </c>
      <c r="J27" s="64">
        <v>0.6706249999999999</v>
      </c>
      <c r="K27" s="32">
        <f t="shared" si="3"/>
        <v>24</v>
      </c>
      <c r="L27" s="33">
        <v>0.6896180555555556</v>
      </c>
      <c r="M27" s="32">
        <f t="shared" si="4"/>
        <v>23</v>
      </c>
      <c r="N27" s="33">
        <f t="shared" si="5"/>
        <v>0.05906250000000002</v>
      </c>
      <c r="O27" s="65"/>
      <c r="P27" s="66"/>
      <c r="Q27" s="36"/>
    </row>
    <row r="28" spans="1:16" s="37" customFormat="1" ht="15" customHeight="1">
      <c r="A28" t="str">
        <f>VLOOKUP(B28,Startnummernliste!A$4:B$47,2,0)</f>
        <v>Stefan Fritz</v>
      </c>
      <c r="B28" s="25">
        <v>17</v>
      </c>
      <c r="C28" s="33">
        <v>0.6396990740740741</v>
      </c>
      <c r="D28" s="33">
        <f t="shared" si="0"/>
        <v>0.009143518518518579</v>
      </c>
      <c r="E28" s="32">
        <f t="shared" si="1"/>
        <v>26</v>
      </c>
      <c r="F28" s="33">
        <v>0.6414583333333334</v>
      </c>
      <c r="G28" s="32">
        <f t="shared" si="6"/>
        <v>29</v>
      </c>
      <c r="H28" s="33">
        <v>0.6717476851851852</v>
      </c>
      <c r="I28" s="32">
        <f t="shared" si="2"/>
        <v>31</v>
      </c>
      <c r="J28" s="64">
        <v>0.6731018518518518</v>
      </c>
      <c r="K28" s="32">
        <f t="shared" si="3"/>
        <v>30</v>
      </c>
      <c r="L28" s="33">
        <v>0.6897800925925925</v>
      </c>
      <c r="M28" s="32">
        <f t="shared" si="4"/>
        <v>24</v>
      </c>
      <c r="N28" s="33">
        <f t="shared" si="5"/>
        <v>0.059224537037037006</v>
      </c>
      <c r="O28" s="65"/>
      <c r="P28" s="66"/>
    </row>
    <row r="29" spans="1:17" s="37" customFormat="1" ht="15" customHeight="1">
      <c r="A29" t="str">
        <f>VLOOKUP(B29,Startnummernliste!A$4:B$47,2,0)</f>
        <v>Thomas Zeller</v>
      </c>
      <c r="B29" s="25">
        <v>31</v>
      </c>
      <c r="C29" s="33">
        <v>0.641087962962963</v>
      </c>
      <c r="D29" s="33">
        <f t="shared" si="0"/>
        <v>0.010532407407407463</v>
      </c>
      <c r="E29" s="32">
        <f t="shared" si="1"/>
        <v>32</v>
      </c>
      <c r="F29" s="33">
        <v>0.6422106481481481</v>
      </c>
      <c r="G29" s="32">
        <f t="shared" si="6"/>
        <v>32</v>
      </c>
      <c r="H29" s="33">
        <v>0.6704745370370371</v>
      </c>
      <c r="I29" s="32">
        <f t="shared" si="2"/>
        <v>26</v>
      </c>
      <c r="J29" s="64">
        <v>0.6711921296296296</v>
      </c>
      <c r="K29" s="32">
        <f t="shared" si="3"/>
        <v>25</v>
      </c>
      <c r="L29" s="33">
        <v>0.6902893518518519</v>
      </c>
      <c r="M29" s="32">
        <f t="shared" si="4"/>
        <v>25</v>
      </c>
      <c r="N29" s="33">
        <f t="shared" si="5"/>
        <v>0.05973379629629638</v>
      </c>
      <c r="O29" s="65"/>
      <c r="P29" s="66"/>
      <c r="Q29" s="36"/>
    </row>
    <row r="30" spans="1:16" s="37" customFormat="1" ht="15" customHeight="1">
      <c r="A30" t="str">
        <f>VLOOKUP(B30,Startnummernliste!A$4:B$47,2,0)</f>
        <v>Markus Oswald</v>
      </c>
      <c r="B30" s="25">
        <v>21</v>
      </c>
      <c r="C30" s="33">
        <v>0.6407407407407407</v>
      </c>
      <c r="D30" s="33">
        <f t="shared" si="0"/>
        <v>0.010185185185185186</v>
      </c>
      <c r="E30" s="32">
        <f t="shared" si="1"/>
        <v>30</v>
      </c>
      <c r="F30" s="33">
        <v>0.6421412037037036</v>
      </c>
      <c r="G30" s="32">
        <f t="shared" si="6"/>
        <v>30</v>
      </c>
      <c r="H30" s="33">
        <v>0.6713078703703704</v>
      </c>
      <c r="I30" s="32">
        <f t="shared" si="2"/>
        <v>29</v>
      </c>
      <c r="J30" s="64">
        <v>0.6719097222222222</v>
      </c>
      <c r="K30" s="32">
        <f t="shared" si="3"/>
        <v>28</v>
      </c>
      <c r="L30" s="33">
        <v>0.6907060185185184</v>
      </c>
      <c r="M30" s="32">
        <f t="shared" si="4"/>
        <v>26</v>
      </c>
      <c r="N30" s="33">
        <f t="shared" si="5"/>
        <v>0.06015046296296289</v>
      </c>
      <c r="O30" s="65"/>
      <c r="P30" s="66"/>
    </row>
    <row r="31" spans="1:16" s="37" customFormat="1" ht="15" customHeight="1">
      <c r="A31" t="str">
        <f>VLOOKUP(B31,Startnummernliste!A$4:B$47,2,0)</f>
        <v>Andi Gössl</v>
      </c>
      <c r="B31" s="25">
        <v>13</v>
      </c>
      <c r="C31" s="33">
        <v>0.6409143518518519</v>
      </c>
      <c r="D31" s="33">
        <f t="shared" si="0"/>
        <v>0.010358796296296324</v>
      </c>
      <c r="E31" s="32">
        <f t="shared" si="1"/>
        <v>31</v>
      </c>
      <c r="F31" s="33">
        <v>0.6425925925925926</v>
      </c>
      <c r="G31" s="32">
        <f t="shared" si="6"/>
        <v>34</v>
      </c>
      <c r="H31" s="33">
        <v>0.6726273148148149</v>
      </c>
      <c r="I31" s="32">
        <f t="shared" si="2"/>
        <v>34</v>
      </c>
      <c r="J31" s="64">
        <v>0.6735648148148149</v>
      </c>
      <c r="K31" s="32">
        <f t="shared" si="3"/>
        <v>33</v>
      </c>
      <c r="L31" s="33">
        <v>0.6913194444444444</v>
      </c>
      <c r="M31" s="32">
        <f t="shared" si="4"/>
        <v>27</v>
      </c>
      <c r="N31" s="33">
        <f t="shared" si="5"/>
        <v>0.06076388888888884</v>
      </c>
      <c r="O31" s="65"/>
      <c r="P31" s="66"/>
    </row>
    <row r="32" spans="1:16" s="37" customFormat="1" ht="15" customHeight="1">
      <c r="A32" t="str">
        <f>VLOOKUP(B32,Startnummernliste!A$4:B$47,2,0)</f>
        <v>Daniel Müller</v>
      </c>
      <c r="B32" s="25">
        <v>35</v>
      </c>
      <c r="C32" s="33">
        <v>0.6396412037037037</v>
      </c>
      <c r="D32" s="33">
        <f t="shared" si="0"/>
        <v>0.009085648148148162</v>
      </c>
      <c r="E32" s="32">
        <f t="shared" si="1"/>
        <v>25</v>
      </c>
      <c r="F32" s="33">
        <v>0.6410416666666666</v>
      </c>
      <c r="G32" s="32">
        <f t="shared" si="6"/>
        <v>27</v>
      </c>
      <c r="H32" s="33">
        <v>0.6711574074074074</v>
      </c>
      <c r="I32" s="32">
        <f t="shared" si="2"/>
        <v>27</v>
      </c>
      <c r="J32" s="64">
        <v>0.6717592592592593</v>
      </c>
      <c r="K32" s="32">
        <f t="shared" si="3"/>
        <v>27</v>
      </c>
      <c r="L32" s="33">
        <v>0.692037037037037</v>
      </c>
      <c r="M32" s="32">
        <f t="shared" si="4"/>
        <v>28</v>
      </c>
      <c r="N32" s="33">
        <f t="shared" si="5"/>
        <v>0.06148148148148147</v>
      </c>
      <c r="O32" s="65"/>
      <c r="P32" s="66"/>
    </row>
    <row r="33" spans="1:16" s="37" customFormat="1" ht="15" customHeight="1">
      <c r="A33" t="str">
        <f>VLOOKUP(B33,Startnummernliste!A$4:B$47,2,0)</f>
        <v>Bernhard Stellner</v>
      </c>
      <c r="B33" s="25">
        <v>34</v>
      </c>
      <c r="C33" s="33">
        <v>0.6377430555555555</v>
      </c>
      <c r="D33" s="33">
        <f t="shared" si="0"/>
        <v>0.007187500000000013</v>
      </c>
      <c r="E33" s="32">
        <f t="shared" si="1"/>
        <v>6</v>
      </c>
      <c r="F33" s="33">
        <v>0.6394907407407407</v>
      </c>
      <c r="G33" s="32">
        <f t="shared" si="6"/>
        <v>11</v>
      </c>
      <c r="H33" s="33">
        <v>0.6711689814814815</v>
      </c>
      <c r="I33" s="32">
        <f t="shared" si="2"/>
        <v>28</v>
      </c>
      <c r="J33" s="64">
        <v>0.6716319444444445</v>
      </c>
      <c r="K33" s="32">
        <f t="shared" si="3"/>
        <v>26</v>
      </c>
      <c r="L33" s="33">
        <v>0.6926157407407407</v>
      </c>
      <c r="M33" s="32">
        <f t="shared" si="4"/>
        <v>29</v>
      </c>
      <c r="N33" s="33">
        <f t="shared" si="5"/>
        <v>0.06206018518518519</v>
      </c>
      <c r="O33" s="65"/>
      <c r="P33" s="66"/>
    </row>
    <row r="34" spans="1:17" s="37" customFormat="1" ht="15" customHeight="1">
      <c r="A34" t="str">
        <f>VLOOKUP(B34,Startnummernliste!A$4:B$47,2,0)</f>
        <v>Kurt Schmidmayer</v>
      </c>
      <c r="B34" s="25">
        <v>14</v>
      </c>
      <c r="C34" s="33">
        <v>0.6392592592592593</v>
      </c>
      <c r="D34" s="33">
        <f t="shared" si="0"/>
        <v>0.008703703703703769</v>
      </c>
      <c r="E34" s="32">
        <f t="shared" si="1"/>
        <v>22</v>
      </c>
      <c r="F34" s="33">
        <v>0.6408333333333334</v>
      </c>
      <c r="G34" s="32">
        <f t="shared" si="6"/>
        <v>24</v>
      </c>
      <c r="H34" s="33">
        <v>0.6714699074074074</v>
      </c>
      <c r="I34" s="32">
        <f t="shared" si="2"/>
        <v>30</v>
      </c>
      <c r="J34" s="64">
        <v>0.6719791666666667</v>
      </c>
      <c r="K34" s="32">
        <f t="shared" si="3"/>
        <v>29</v>
      </c>
      <c r="L34" s="33">
        <v>0.6930787037037037</v>
      </c>
      <c r="M34" s="32">
        <f t="shared" si="4"/>
        <v>30</v>
      </c>
      <c r="N34" s="33">
        <f t="shared" si="5"/>
        <v>0.06252314814814819</v>
      </c>
      <c r="O34" s="65"/>
      <c r="P34" s="66"/>
      <c r="Q34" s="36"/>
    </row>
    <row r="35" spans="1:17" s="37" customFormat="1" ht="15" customHeight="1">
      <c r="A35" t="str">
        <f>VLOOKUP(B35,Startnummernliste!A$4:B$47,2,0)</f>
        <v>Thomas Winter</v>
      </c>
      <c r="B35" s="25">
        <v>29</v>
      </c>
      <c r="C35" s="33">
        <v>0.6392824074074074</v>
      </c>
      <c r="D35" s="33">
        <f t="shared" si="0"/>
        <v>0.008726851851851847</v>
      </c>
      <c r="E35" s="32">
        <f t="shared" si="1"/>
        <v>23</v>
      </c>
      <c r="F35" s="33">
        <v>0.6404282407407408</v>
      </c>
      <c r="G35" s="32">
        <f t="shared" si="6"/>
        <v>23</v>
      </c>
      <c r="H35" s="33">
        <v>0.6722916666666667</v>
      </c>
      <c r="I35" s="32">
        <f t="shared" si="2"/>
        <v>33</v>
      </c>
      <c r="J35" s="64">
        <v>0.6733101851851852</v>
      </c>
      <c r="K35" s="32">
        <f t="shared" si="3"/>
        <v>31</v>
      </c>
      <c r="L35" s="33">
        <v>0.6932407407407407</v>
      </c>
      <c r="M35" s="32">
        <f t="shared" si="4"/>
        <v>31</v>
      </c>
      <c r="N35" s="33">
        <f t="shared" si="5"/>
        <v>0.06268518518518518</v>
      </c>
      <c r="O35" s="65"/>
      <c r="P35" s="66"/>
      <c r="Q35" s="36"/>
    </row>
    <row r="36" spans="1:16" s="37" customFormat="1" ht="15" customHeight="1">
      <c r="A36" t="str">
        <f>VLOOKUP(B36,Startnummernliste!A$4:B$47,2,0)</f>
        <v>Jürgen Heger</v>
      </c>
      <c r="B36" s="25">
        <v>19</v>
      </c>
      <c r="C36" s="33">
        <v>0.6378703703703704</v>
      </c>
      <c r="D36" s="33">
        <f t="shared" si="0"/>
        <v>0.007314814814814885</v>
      </c>
      <c r="E36" s="32">
        <f t="shared" si="1"/>
        <v>7</v>
      </c>
      <c r="F36" s="33">
        <v>0.6391435185185185</v>
      </c>
      <c r="G36" s="32">
        <f t="shared" si="6"/>
        <v>8</v>
      </c>
      <c r="H36" s="33">
        <v>0.6699537037037038</v>
      </c>
      <c r="I36" s="32">
        <f t="shared" si="2"/>
        <v>24</v>
      </c>
      <c r="J36" s="64">
        <v>0.6705787037037036</v>
      </c>
      <c r="K36" s="32">
        <f t="shared" si="3"/>
        <v>23</v>
      </c>
      <c r="L36" s="33">
        <v>0.6932754629629629</v>
      </c>
      <c r="M36" s="32">
        <f t="shared" si="4"/>
        <v>32</v>
      </c>
      <c r="N36" s="33">
        <f t="shared" si="5"/>
        <v>0.0627199074074074</v>
      </c>
      <c r="O36" s="65"/>
      <c r="P36" s="66"/>
    </row>
    <row r="37" spans="1:16" s="37" customFormat="1" ht="15" customHeight="1">
      <c r="A37" t="str">
        <f>VLOOKUP(B37,Startnummernliste!A$4:B$47,2,0)</f>
        <v>Karl Heinz Friedl</v>
      </c>
      <c r="B37" s="25">
        <v>32</v>
      </c>
      <c r="C37" s="33">
        <v>0.641099537037037</v>
      </c>
      <c r="D37" s="33">
        <f t="shared" si="0"/>
        <v>0.010543981481481501</v>
      </c>
      <c r="E37" s="32">
        <f t="shared" si="1"/>
        <v>33</v>
      </c>
      <c r="F37" s="33">
        <v>0.6421990740740741</v>
      </c>
      <c r="G37" s="32">
        <f t="shared" si="6"/>
        <v>31</v>
      </c>
      <c r="H37" s="33">
        <v>0.6731944444444444</v>
      </c>
      <c r="I37" s="32">
        <f t="shared" si="2"/>
        <v>35</v>
      </c>
      <c r="J37" s="64">
        <v>0.674363425925926</v>
      </c>
      <c r="K37" s="32">
        <f t="shared" si="3"/>
        <v>34</v>
      </c>
      <c r="L37" s="33">
        <v>0.6999074074074074</v>
      </c>
      <c r="M37" s="32">
        <f t="shared" si="4"/>
        <v>33</v>
      </c>
      <c r="N37" s="33">
        <f t="shared" si="5"/>
        <v>0.06935185185185189</v>
      </c>
      <c r="O37" s="65"/>
      <c r="P37" s="66"/>
    </row>
    <row r="38" spans="1:17" s="37" customFormat="1" ht="15" customHeight="1">
      <c r="A38" t="str">
        <f>VLOOKUP(B38,Startnummernliste!A$4:B$47,2,0)</f>
        <v>Kathia Auer</v>
      </c>
      <c r="B38" s="25">
        <v>27</v>
      </c>
      <c r="C38" s="33">
        <v>0.638425925925926</v>
      </c>
      <c r="D38" s="33">
        <f t="shared" si="0"/>
        <v>0.007870370370370416</v>
      </c>
      <c r="E38" s="32">
        <f t="shared" si="1"/>
        <v>12</v>
      </c>
      <c r="F38" s="33">
        <v>0.6395833333333333</v>
      </c>
      <c r="G38" s="32">
        <f t="shared" si="6"/>
        <v>14</v>
      </c>
      <c r="H38" s="33">
        <v>0.6700694444444445</v>
      </c>
      <c r="I38" s="32">
        <f t="shared" si="2"/>
        <v>25</v>
      </c>
      <c r="J38" s="64"/>
      <c r="K38" s="32" t="e">
        <f t="shared" si="3"/>
        <v>#N/A</v>
      </c>
      <c r="L38" s="33"/>
      <c r="M38" s="32" t="e">
        <f t="shared" si="4"/>
        <v>#N/A</v>
      </c>
      <c r="N38" s="33">
        <f t="shared" si="5"/>
        <v>-0.6305555555555555</v>
      </c>
      <c r="O38" s="65"/>
      <c r="P38" s="66"/>
      <c r="Q38" s="36"/>
    </row>
    <row r="39" spans="1:16" s="37" customFormat="1" ht="15" customHeight="1">
      <c r="A39" t="str">
        <f>VLOOKUP(B39,Startnummernliste!A$4:B$47,2,0)</f>
        <v>Christian Schmid</v>
      </c>
      <c r="B39" s="25">
        <v>22</v>
      </c>
      <c r="C39" s="33">
        <v>0.6413888888888889</v>
      </c>
      <c r="D39" s="33">
        <f t="shared" si="0"/>
        <v>0.010833333333333361</v>
      </c>
      <c r="E39" s="32">
        <f t="shared" si="1"/>
        <v>35</v>
      </c>
      <c r="F39" s="33">
        <v>0.6426504629629629</v>
      </c>
      <c r="G39" s="32">
        <f t="shared" si="6"/>
        <v>35</v>
      </c>
      <c r="H39" s="33">
        <v>0.6718171296296296</v>
      </c>
      <c r="I39" s="32">
        <f t="shared" si="2"/>
        <v>32</v>
      </c>
      <c r="J39" s="64">
        <v>0.6734722222222222</v>
      </c>
      <c r="K39" s="32">
        <f t="shared" si="3"/>
        <v>32</v>
      </c>
      <c r="L39" s="33"/>
      <c r="M39" s="32" t="e">
        <f t="shared" si="4"/>
        <v>#N/A</v>
      </c>
      <c r="N39" s="33">
        <f t="shared" si="5"/>
        <v>-0.6305555555555555</v>
      </c>
      <c r="O39" s="65"/>
      <c r="P39" s="66"/>
    </row>
    <row r="40" spans="1:16" s="37" customFormat="1" ht="15" customHeight="1">
      <c r="A40"/>
      <c r="B40" s="25"/>
      <c r="C40" s="33"/>
      <c r="D40" s="33"/>
      <c r="E40" s="32"/>
      <c r="F40" s="33"/>
      <c r="G40" s="32"/>
      <c r="H40" s="33"/>
      <c r="I40" s="32"/>
      <c r="J40" s="64"/>
      <c r="K40" s="32"/>
      <c r="L40" s="33"/>
      <c r="M40" s="32"/>
      <c r="N40" s="33"/>
      <c r="O40" s="65"/>
      <c r="P40" s="66"/>
    </row>
    <row r="41" spans="1:16" s="37" customFormat="1" ht="15" customHeight="1">
      <c r="A41"/>
      <c r="B41" s="25"/>
      <c r="C41" s="33"/>
      <c r="D41" s="33"/>
      <c r="E41" s="32"/>
      <c r="F41" s="33"/>
      <c r="G41" s="32"/>
      <c r="H41" s="33"/>
      <c r="I41" s="32"/>
      <c r="J41" s="64"/>
      <c r="K41" s="32"/>
      <c r="L41" s="33"/>
      <c r="M41" s="32"/>
      <c r="N41" s="33"/>
      <c r="O41" s="65"/>
      <c r="P41" s="66"/>
    </row>
    <row r="42" spans="1:17" s="37" customFormat="1" ht="15" customHeight="1">
      <c r="A42"/>
      <c r="B42" s="25"/>
      <c r="C42" s="33"/>
      <c r="D42" s="33"/>
      <c r="E42" s="32"/>
      <c r="F42" s="33"/>
      <c r="G42" s="32"/>
      <c r="H42" s="33"/>
      <c r="I42" s="32"/>
      <c r="J42" s="64"/>
      <c r="K42" s="32"/>
      <c r="L42" s="33"/>
      <c r="M42" s="32"/>
      <c r="N42" s="33"/>
      <c r="O42" s="65"/>
      <c r="P42" s="66"/>
      <c r="Q42" s="36"/>
    </row>
    <row r="43" spans="1:16" s="37" customFormat="1" ht="15" customHeight="1">
      <c r="A43"/>
      <c r="B43" s="25"/>
      <c r="C43" s="33"/>
      <c r="D43" s="33"/>
      <c r="E43" s="32"/>
      <c r="F43" s="33"/>
      <c r="G43" s="32"/>
      <c r="H43" s="33"/>
      <c r="I43" s="32"/>
      <c r="J43" s="64"/>
      <c r="K43" s="32"/>
      <c r="L43" s="33"/>
      <c r="M43" s="32"/>
      <c r="N43" s="33"/>
      <c r="O43" s="65"/>
      <c r="P43" s="66"/>
    </row>
    <row r="44" spans="1:17" s="37" customFormat="1" ht="15" customHeight="1">
      <c r="A44"/>
      <c r="B44" s="25"/>
      <c r="C44" s="33"/>
      <c r="D44" s="33"/>
      <c r="E44" s="32"/>
      <c r="F44" s="33"/>
      <c r="G44" s="32"/>
      <c r="H44" s="33"/>
      <c r="I44" s="32"/>
      <c r="J44" s="64"/>
      <c r="K44" s="32"/>
      <c r="L44" s="33"/>
      <c r="M44" s="32"/>
      <c r="N44" s="33"/>
      <c r="O44" s="65"/>
      <c r="P44" s="66"/>
      <c r="Q44" s="36"/>
    </row>
    <row r="45" spans="1:16" s="37" customFormat="1" ht="15" customHeight="1">
      <c r="A45"/>
      <c r="B45" s="25"/>
      <c r="C45" s="33"/>
      <c r="D45" s="33"/>
      <c r="E45" s="32"/>
      <c r="F45" s="33"/>
      <c r="G45" s="32"/>
      <c r="H45" s="33"/>
      <c r="I45" s="32"/>
      <c r="J45" s="64"/>
      <c r="K45" s="32"/>
      <c r="L45" s="33"/>
      <c r="M45" s="32"/>
      <c r="N45" s="33"/>
      <c r="O45" s="65"/>
      <c r="P45" s="66"/>
    </row>
    <row r="46" spans="1:16" s="37" customFormat="1" ht="15" customHeight="1">
      <c r="A46"/>
      <c r="B46" s="25"/>
      <c r="C46" s="33"/>
      <c r="D46" s="33"/>
      <c r="E46" s="32"/>
      <c r="F46" s="33"/>
      <c r="G46" s="32"/>
      <c r="H46" s="33"/>
      <c r="I46" s="32"/>
      <c r="J46" s="64"/>
      <c r="K46" s="32"/>
      <c r="L46" s="33"/>
      <c r="M46" s="32"/>
      <c r="N46" s="33"/>
      <c r="O46" s="65"/>
      <c r="P46" s="66"/>
    </row>
    <row r="47" spans="1:17" s="37" customFormat="1" ht="15" customHeight="1">
      <c r="A47"/>
      <c r="B47" s="25"/>
      <c r="C47" s="33"/>
      <c r="D47" s="33"/>
      <c r="E47" s="32"/>
      <c r="F47" s="33"/>
      <c r="G47" s="32"/>
      <c r="H47" s="33"/>
      <c r="I47" s="32"/>
      <c r="J47" s="64"/>
      <c r="K47" s="32"/>
      <c r="L47" s="33"/>
      <c r="M47" s="32"/>
      <c r="N47" s="33"/>
      <c r="O47" s="65"/>
      <c r="P47" s="66"/>
      <c r="Q47" s="36"/>
    </row>
    <row r="48" spans="1:16" s="37" customFormat="1" ht="15" customHeight="1">
      <c r="A48"/>
      <c r="B48" s="25"/>
      <c r="C48" s="33"/>
      <c r="D48" s="33"/>
      <c r="E48" s="32"/>
      <c r="F48" s="33"/>
      <c r="G48" s="32"/>
      <c r="H48" s="33"/>
      <c r="I48" s="32"/>
      <c r="J48" s="64"/>
      <c r="K48" s="32"/>
      <c r="L48" s="33"/>
      <c r="M48" s="32"/>
      <c r="N48" s="33"/>
      <c r="O48" s="65"/>
      <c r="P48" s="66"/>
    </row>
    <row r="49" spans="1:17" s="37" customFormat="1" ht="15" customHeight="1">
      <c r="A49" s="40"/>
      <c r="B49" s="48"/>
      <c r="C49" s="40"/>
      <c r="D49" s="50"/>
      <c r="E49" s="51"/>
      <c r="F49" s="67"/>
      <c r="G49" s="51"/>
      <c r="H49" s="52"/>
      <c r="I49" s="51"/>
      <c r="J49" s="52"/>
      <c r="K49" s="51"/>
      <c r="L49" s="53"/>
      <c r="M49" s="51"/>
      <c r="N49" s="68"/>
      <c r="O49" s="39"/>
      <c r="P49" s="41"/>
      <c r="Q49" s="36"/>
    </row>
    <row r="50" spans="1:16" s="37" customFormat="1" ht="15" customHeight="1">
      <c r="A50" s="40"/>
      <c r="B50" s="48"/>
      <c r="C50" s="69"/>
      <c r="D50" s="50"/>
      <c r="E50" s="51"/>
      <c r="F50" s="52"/>
      <c r="G50" s="51"/>
      <c r="H50" s="52"/>
      <c r="I50" s="51"/>
      <c r="J50" s="52"/>
      <c r="K50" s="51"/>
      <c r="L50" s="53"/>
      <c r="M50" s="51"/>
      <c r="N50" s="68"/>
      <c r="O50" s="39"/>
      <c r="P50" s="40"/>
    </row>
    <row r="51" spans="1:16" s="37" customFormat="1" ht="15" customHeight="1">
      <c r="A51" s="40"/>
      <c r="B51" s="48"/>
      <c r="C51" s="40"/>
      <c r="D51" s="50"/>
      <c r="E51" s="51"/>
      <c r="F51" s="52"/>
      <c r="G51" s="51"/>
      <c r="H51" s="52"/>
      <c r="I51" s="51"/>
      <c r="J51" s="52"/>
      <c r="K51" s="51"/>
      <c r="L51" s="53"/>
      <c r="M51" s="51"/>
      <c r="N51" s="68"/>
      <c r="O51" s="39"/>
      <c r="P51" s="40"/>
    </row>
    <row r="52" spans="1:17" s="37" customFormat="1" ht="15" customHeight="1">
      <c r="A52" s="40"/>
      <c r="B52" s="48"/>
      <c r="C52" s="40"/>
      <c r="D52" s="50"/>
      <c r="E52" s="51"/>
      <c r="F52" s="52"/>
      <c r="G52" s="51"/>
      <c r="H52" s="52"/>
      <c r="I52" s="51"/>
      <c r="J52" s="52"/>
      <c r="K52" s="51"/>
      <c r="L52" s="53"/>
      <c r="M52" s="51"/>
      <c r="N52" s="68"/>
      <c r="O52" s="39"/>
      <c r="P52" s="41"/>
      <c r="Q52" s="36"/>
    </row>
    <row r="53" spans="1:16" s="37" customFormat="1" ht="15" customHeight="1">
      <c r="A53" s="40"/>
      <c r="B53" s="48"/>
      <c r="C53" s="40"/>
      <c r="D53" s="50"/>
      <c r="E53" s="51"/>
      <c r="F53" s="52"/>
      <c r="G53" s="51"/>
      <c r="H53" s="52"/>
      <c r="I53" s="51"/>
      <c r="J53" s="52"/>
      <c r="K53" s="51"/>
      <c r="L53" s="53"/>
      <c r="M53" s="51"/>
      <c r="N53" s="68"/>
      <c r="O53" s="39"/>
      <c r="P53" s="40"/>
    </row>
    <row r="54" spans="1:17" s="37" customFormat="1" ht="15" customHeight="1">
      <c r="A54" s="40"/>
      <c r="B54" s="48"/>
      <c r="C54" s="40"/>
      <c r="D54" s="50"/>
      <c r="E54" s="51"/>
      <c r="F54" s="52"/>
      <c r="G54" s="51"/>
      <c r="H54" s="52"/>
      <c r="I54" s="51"/>
      <c r="J54" s="52"/>
      <c r="K54" s="51"/>
      <c r="L54" s="53"/>
      <c r="M54" s="51"/>
      <c r="N54" s="68"/>
      <c r="O54" s="39"/>
      <c r="P54" s="41"/>
      <c r="Q54" s="36"/>
    </row>
    <row r="55" spans="1:16" s="37" customFormat="1" ht="15" customHeight="1">
      <c r="A55" s="40"/>
      <c r="B55" s="48"/>
      <c r="C55" s="40"/>
      <c r="D55" s="50"/>
      <c r="E55" s="51"/>
      <c r="F55" s="52"/>
      <c r="G55" s="51"/>
      <c r="H55" s="52"/>
      <c r="I55" s="51"/>
      <c r="J55" s="52"/>
      <c r="K55" s="51"/>
      <c r="L55" s="53"/>
      <c r="M55" s="51"/>
      <c r="N55" s="68"/>
      <c r="O55" s="39"/>
      <c r="P55" s="40"/>
    </row>
    <row r="56" spans="1:16" s="37" customFormat="1" ht="15" customHeight="1">
      <c r="A56" s="40"/>
      <c r="B56" s="48"/>
      <c r="C56" s="40"/>
      <c r="D56" s="50"/>
      <c r="E56" s="51"/>
      <c r="F56" s="52"/>
      <c r="G56" s="51"/>
      <c r="H56" s="52"/>
      <c r="I56" s="51"/>
      <c r="J56" s="52"/>
      <c r="K56" s="51"/>
      <c r="L56" s="53"/>
      <c r="M56" s="51"/>
      <c r="N56" s="68"/>
      <c r="O56" s="39"/>
      <c r="P56" s="40"/>
    </row>
    <row r="57" spans="1:17" s="37" customFormat="1" ht="15" customHeight="1">
      <c r="A57" s="40"/>
      <c r="B57" s="48"/>
      <c r="C57" s="40"/>
      <c r="D57" s="50"/>
      <c r="E57" s="51"/>
      <c r="F57" s="52"/>
      <c r="G57" s="51"/>
      <c r="H57" s="52"/>
      <c r="I57" s="51"/>
      <c r="J57" s="52"/>
      <c r="K57" s="51"/>
      <c r="L57" s="53"/>
      <c r="M57" s="51"/>
      <c r="N57" s="68"/>
      <c r="O57" s="39"/>
      <c r="P57" s="41"/>
      <c r="Q57" s="36"/>
    </row>
    <row r="58" spans="1:16" s="37" customFormat="1" ht="15" customHeight="1">
      <c r="A58" s="40"/>
      <c r="B58" s="48"/>
      <c r="C58" s="40"/>
      <c r="D58" s="50"/>
      <c r="E58" s="51"/>
      <c r="F58" s="52"/>
      <c r="G58" s="51"/>
      <c r="H58" s="52"/>
      <c r="I58" s="51"/>
      <c r="J58" s="52"/>
      <c r="K58" s="51"/>
      <c r="L58" s="53"/>
      <c r="M58" s="51"/>
      <c r="N58" s="68"/>
      <c r="O58" s="39"/>
      <c r="P58" s="40"/>
    </row>
    <row r="59" spans="1:17" s="37" customFormat="1" ht="15" customHeight="1">
      <c r="A59" s="40"/>
      <c r="B59" s="48"/>
      <c r="C59" s="40"/>
      <c r="D59" s="50"/>
      <c r="E59" s="51"/>
      <c r="F59" s="52"/>
      <c r="G59" s="51"/>
      <c r="H59" s="52"/>
      <c r="I59" s="51"/>
      <c r="J59" s="52"/>
      <c r="K59" s="51"/>
      <c r="L59" s="53"/>
      <c r="M59" s="51"/>
      <c r="N59" s="68"/>
      <c r="O59" s="39"/>
      <c r="P59" s="41"/>
      <c r="Q59" s="36"/>
    </row>
    <row r="60" spans="1:16" s="37" customFormat="1" ht="15" customHeight="1">
      <c r="A60" s="40"/>
      <c r="B60" s="48"/>
      <c r="C60" s="40"/>
      <c r="D60" s="50"/>
      <c r="E60" s="51"/>
      <c r="F60" s="52"/>
      <c r="G60" s="51"/>
      <c r="H60" s="52"/>
      <c r="I60" s="51"/>
      <c r="J60" s="52"/>
      <c r="K60" s="51"/>
      <c r="L60" s="53"/>
      <c r="M60" s="51"/>
      <c r="N60" s="68"/>
      <c r="O60" s="39"/>
      <c r="P60" s="40"/>
    </row>
    <row r="61" spans="1:16" s="37" customFormat="1" ht="15" customHeight="1">
      <c r="A61" s="40"/>
      <c r="B61" s="48"/>
      <c r="C61" s="40"/>
      <c r="D61" s="50"/>
      <c r="E61" s="51"/>
      <c r="F61" s="52"/>
      <c r="G61" s="51"/>
      <c r="H61" s="52"/>
      <c r="I61" s="51"/>
      <c r="J61" s="52"/>
      <c r="K61" s="51"/>
      <c r="L61" s="53"/>
      <c r="M61" s="51"/>
      <c r="N61" s="68"/>
      <c r="O61" s="39"/>
      <c r="P61" s="40"/>
    </row>
    <row r="62" spans="1:17" s="37" customFormat="1" ht="15" customHeight="1">
      <c r="A62" s="40"/>
      <c r="B62" s="48"/>
      <c r="C62" s="40"/>
      <c r="D62" s="50"/>
      <c r="E62" s="51"/>
      <c r="F62" s="52"/>
      <c r="G62" s="51"/>
      <c r="H62" s="52"/>
      <c r="I62" s="51"/>
      <c r="J62" s="52"/>
      <c r="K62" s="51"/>
      <c r="L62" s="53"/>
      <c r="M62" s="51"/>
      <c r="N62" s="68"/>
      <c r="O62" s="39"/>
      <c r="P62" s="41"/>
      <c r="Q62" s="36"/>
    </row>
    <row r="63" spans="1:16" s="37" customFormat="1" ht="15" customHeight="1">
      <c r="A63" s="40"/>
      <c r="B63" s="48"/>
      <c r="C63" s="40"/>
      <c r="D63" s="50"/>
      <c r="E63" s="51"/>
      <c r="F63" s="52"/>
      <c r="G63" s="51"/>
      <c r="H63" s="52"/>
      <c r="I63" s="51"/>
      <c r="J63" s="52"/>
      <c r="K63" s="51"/>
      <c r="L63" s="53"/>
      <c r="M63" s="51"/>
      <c r="N63" s="68"/>
      <c r="O63" s="39"/>
      <c r="P63" s="40"/>
    </row>
    <row r="64" spans="1:17" s="37" customFormat="1" ht="15" customHeight="1">
      <c r="A64" s="40"/>
      <c r="B64" s="48"/>
      <c r="C64" s="40"/>
      <c r="D64" s="50"/>
      <c r="E64" s="51"/>
      <c r="F64" s="52"/>
      <c r="G64" s="51"/>
      <c r="H64" s="53"/>
      <c r="I64" s="51"/>
      <c r="J64" s="53"/>
      <c r="K64" s="51"/>
      <c r="L64" s="53"/>
      <c r="M64" s="51"/>
      <c r="N64" s="68"/>
      <c r="O64" s="39"/>
      <c r="P64" s="41"/>
      <c r="Q64" s="36"/>
    </row>
    <row r="65" spans="1:16" s="37" customFormat="1" ht="15" customHeight="1">
      <c r="A65" s="40"/>
      <c r="B65" s="48"/>
      <c r="C65" s="40"/>
      <c r="D65" s="50"/>
      <c r="E65" s="51"/>
      <c r="F65" s="52"/>
      <c r="G65" s="51"/>
      <c r="H65" s="52"/>
      <c r="I65" s="51"/>
      <c r="J65" s="52"/>
      <c r="K65" s="51"/>
      <c r="L65" s="53"/>
      <c r="M65" s="51"/>
      <c r="N65" s="68"/>
      <c r="O65" s="39"/>
      <c r="P65" s="40"/>
    </row>
    <row r="66" spans="1:16" s="37" customFormat="1" ht="15" customHeight="1">
      <c r="A66" s="40"/>
      <c r="B66" s="48"/>
      <c r="C66" s="40"/>
      <c r="D66" s="52"/>
      <c r="E66" s="51"/>
      <c r="F66" s="52"/>
      <c r="G66" s="51"/>
      <c r="H66" s="52"/>
      <c r="I66" s="51"/>
      <c r="J66" s="52"/>
      <c r="K66" s="51"/>
      <c r="L66" s="70"/>
      <c r="M66" s="51"/>
      <c r="N66" s="40"/>
      <c r="O66" s="54"/>
      <c r="P66" s="40"/>
    </row>
    <row r="67" spans="2:15" s="37" customFormat="1" ht="15" customHeight="1">
      <c r="B67" s="59"/>
      <c r="D67" s="55"/>
      <c r="E67" s="56"/>
      <c r="F67" s="55"/>
      <c r="G67" s="56"/>
      <c r="H67" s="55"/>
      <c r="I67" s="56"/>
      <c r="J67" s="55"/>
      <c r="K67" s="56"/>
      <c r="L67" s="65"/>
      <c r="M67" s="56"/>
      <c r="O67" s="57"/>
    </row>
    <row r="68" spans="2:15" s="37" customFormat="1" ht="15" customHeight="1">
      <c r="B68" s="59"/>
      <c r="D68" s="55"/>
      <c r="E68" s="56"/>
      <c r="F68" s="55"/>
      <c r="G68" s="56"/>
      <c r="H68" s="55"/>
      <c r="I68" s="56"/>
      <c r="J68" s="55"/>
      <c r="K68" s="56"/>
      <c r="L68" s="65"/>
      <c r="M68" s="56"/>
      <c r="O68" s="57"/>
    </row>
    <row r="69" spans="2:15" s="37" customFormat="1" ht="15" customHeight="1">
      <c r="B69" s="59"/>
      <c r="D69" s="55"/>
      <c r="E69" s="56"/>
      <c r="F69" s="55"/>
      <c r="G69" s="56"/>
      <c r="H69" s="55"/>
      <c r="I69" s="56"/>
      <c r="J69" s="55"/>
      <c r="K69" s="56"/>
      <c r="L69" s="65"/>
      <c r="M69" s="56"/>
      <c r="O69" s="57"/>
    </row>
    <row r="70" spans="2:15" s="37" customFormat="1" ht="15" customHeight="1">
      <c r="B70" s="59"/>
      <c r="D70" s="55"/>
      <c r="E70" s="56"/>
      <c r="F70" s="55"/>
      <c r="G70" s="56"/>
      <c r="H70" s="55"/>
      <c r="I70" s="56"/>
      <c r="J70" s="55"/>
      <c r="K70" s="56"/>
      <c r="L70" s="65"/>
      <c r="M70" s="56"/>
      <c r="O70" s="57"/>
    </row>
    <row r="71" spans="2:15" s="37" customFormat="1" ht="15" customHeight="1">
      <c r="B71" s="59"/>
      <c r="D71" s="55"/>
      <c r="E71" s="56"/>
      <c r="F71" s="55"/>
      <c r="G71" s="56"/>
      <c r="H71" s="55"/>
      <c r="I71" s="56"/>
      <c r="J71" s="55"/>
      <c r="K71" s="56"/>
      <c r="L71" s="65"/>
      <c r="M71" s="56"/>
      <c r="O71" s="57"/>
    </row>
    <row r="72" spans="2:15" s="37" customFormat="1" ht="15" customHeight="1">
      <c r="B72" s="59"/>
      <c r="D72" s="55"/>
      <c r="E72" s="56"/>
      <c r="F72" s="55"/>
      <c r="G72" s="56"/>
      <c r="H72" s="55"/>
      <c r="I72" s="56"/>
      <c r="J72" s="55"/>
      <c r="K72" s="56"/>
      <c r="L72" s="65"/>
      <c r="M72" s="56"/>
      <c r="O72" s="57"/>
    </row>
    <row r="73" spans="2:15" s="37" customFormat="1" ht="15" customHeight="1">
      <c r="B73" s="59"/>
      <c r="D73" s="55"/>
      <c r="E73" s="56"/>
      <c r="F73" s="55"/>
      <c r="G73" s="56"/>
      <c r="H73" s="55"/>
      <c r="I73" s="56"/>
      <c r="J73" s="55"/>
      <c r="K73" s="56"/>
      <c r="L73" s="65"/>
      <c r="M73" s="56"/>
      <c r="O73" s="57"/>
    </row>
    <row r="74" spans="2:15" s="37" customFormat="1" ht="15" customHeight="1">
      <c r="B74" s="59"/>
      <c r="D74" s="55"/>
      <c r="E74" s="56"/>
      <c r="F74" s="55"/>
      <c r="G74" s="56"/>
      <c r="H74" s="55"/>
      <c r="I74" s="56"/>
      <c r="J74" s="55"/>
      <c r="K74" s="56"/>
      <c r="L74" s="65"/>
      <c r="M74" s="56"/>
      <c r="O74" s="57"/>
    </row>
    <row r="75" spans="2:15" s="37" customFormat="1" ht="15" customHeight="1">
      <c r="B75" s="59"/>
      <c r="D75" s="55"/>
      <c r="E75" s="56"/>
      <c r="F75" s="55"/>
      <c r="G75" s="56"/>
      <c r="H75" s="55"/>
      <c r="I75" s="56"/>
      <c r="J75" s="55"/>
      <c r="K75" s="56"/>
      <c r="L75" s="65"/>
      <c r="M75" s="56"/>
      <c r="O75" s="57"/>
    </row>
    <row r="76" spans="2:15" s="37" customFormat="1" ht="15" customHeight="1">
      <c r="B76" s="59"/>
      <c r="D76" s="55"/>
      <c r="E76" s="56"/>
      <c r="F76" s="55"/>
      <c r="G76" s="56"/>
      <c r="H76" s="55"/>
      <c r="I76" s="56"/>
      <c r="J76" s="55"/>
      <c r="K76" s="56"/>
      <c r="L76" s="65"/>
      <c r="M76" s="56"/>
      <c r="O76" s="57"/>
    </row>
    <row r="77" spans="2:15" s="37" customFormat="1" ht="15" customHeight="1">
      <c r="B77" s="59"/>
      <c r="D77" s="55"/>
      <c r="E77" s="56"/>
      <c r="F77" s="55"/>
      <c r="G77" s="56"/>
      <c r="H77" s="55"/>
      <c r="I77" s="56"/>
      <c r="J77" s="55"/>
      <c r="K77" s="56"/>
      <c r="L77" s="65"/>
      <c r="M77" s="56"/>
      <c r="O77" s="57"/>
    </row>
    <row r="78" spans="2:15" s="37" customFormat="1" ht="15" customHeight="1">
      <c r="B78" s="59"/>
      <c r="D78" s="55"/>
      <c r="E78" s="56"/>
      <c r="F78" s="55"/>
      <c r="G78" s="56"/>
      <c r="H78" s="55"/>
      <c r="I78" s="56"/>
      <c r="J78" s="55"/>
      <c r="K78" s="56"/>
      <c r="L78" s="65"/>
      <c r="M78" s="56"/>
      <c r="O78" s="57"/>
    </row>
    <row r="79" spans="2:15" s="37" customFormat="1" ht="15" customHeight="1">
      <c r="B79" s="59"/>
      <c r="D79" s="55"/>
      <c r="E79" s="56"/>
      <c r="F79" s="55"/>
      <c r="G79" s="56"/>
      <c r="H79" s="55"/>
      <c r="I79" s="56"/>
      <c r="J79" s="55"/>
      <c r="K79" s="56"/>
      <c r="L79" s="65"/>
      <c r="M79" s="56"/>
      <c r="O79" s="57"/>
    </row>
    <row r="80" spans="2:15" s="37" customFormat="1" ht="15" customHeight="1">
      <c r="B80" s="59"/>
      <c r="D80" s="55"/>
      <c r="O80" s="57"/>
    </row>
    <row r="81" spans="2:15" s="37" customFormat="1" ht="15" customHeight="1">
      <c r="B81" s="59"/>
      <c r="D81" s="55"/>
      <c r="O81" s="57"/>
    </row>
    <row r="82" spans="2:15" s="37" customFormat="1" ht="15" customHeight="1">
      <c r="B82" s="59"/>
      <c r="D82" s="55"/>
      <c r="O82" s="57"/>
    </row>
    <row r="83" spans="2:15" s="37" customFormat="1" ht="15" customHeight="1">
      <c r="B83" s="59"/>
      <c r="O83" s="57"/>
    </row>
    <row r="84" spans="2:15" s="37" customFormat="1" ht="15" customHeight="1">
      <c r="B84" s="59"/>
      <c r="O84" s="57"/>
    </row>
    <row r="85" spans="2:15" s="37" customFormat="1" ht="15" customHeight="1">
      <c r="B85" s="59"/>
      <c r="O85" s="57"/>
    </row>
    <row r="86" spans="2:15" s="37" customFormat="1" ht="15" customHeight="1">
      <c r="B86" s="59"/>
      <c r="O86" s="57"/>
    </row>
    <row r="87" spans="2:15" s="37" customFormat="1" ht="15" customHeight="1">
      <c r="B87" s="59"/>
      <c r="O87" s="57"/>
    </row>
    <row r="88" spans="2:15" s="37" customFormat="1" ht="15" customHeight="1">
      <c r="B88" s="59"/>
      <c r="O88" s="57"/>
    </row>
    <row r="89" spans="2:15" s="37" customFormat="1" ht="15" customHeight="1">
      <c r="B89" s="59"/>
      <c r="O89" s="57"/>
    </row>
    <row r="90" spans="2:15" s="37" customFormat="1" ht="15" customHeight="1">
      <c r="B90" s="59"/>
      <c r="O90" s="57"/>
    </row>
    <row r="91" spans="2:15" s="37" customFormat="1" ht="15" customHeight="1">
      <c r="B91" s="59"/>
      <c r="O91" s="57"/>
    </row>
    <row r="92" spans="2:15" s="37" customFormat="1" ht="15" customHeight="1">
      <c r="B92" s="59"/>
      <c r="O92" s="57"/>
    </row>
    <row r="93" spans="2:15" s="37" customFormat="1" ht="15" customHeight="1">
      <c r="B93" s="59"/>
      <c r="O93" s="57"/>
    </row>
    <row r="94" spans="2:15" s="37" customFormat="1" ht="15" customHeight="1">
      <c r="B94" s="59"/>
      <c r="O94" s="57"/>
    </row>
    <row r="95" spans="2:15" s="37" customFormat="1" ht="15" customHeight="1">
      <c r="B95" s="59"/>
      <c r="O95" s="57"/>
    </row>
    <row r="96" spans="2:15" s="37" customFormat="1" ht="15" customHeight="1">
      <c r="B96" s="59"/>
      <c r="O96" s="57"/>
    </row>
    <row r="97" spans="2:15" s="37" customFormat="1" ht="15" customHeight="1">
      <c r="B97" s="59"/>
      <c r="O97" s="57"/>
    </row>
    <row r="98" spans="2:15" s="37" customFormat="1" ht="15" customHeight="1">
      <c r="B98" s="59"/>
      <c r="O98" s="57"/>
    </row>
    <row r="99" spans="2:15" s="37" customFormat="1" ht="15" customHeight="1">
      <c r="B99" s="59"/>
      <c r="O99" s="57"/>
    </row>
    <row r="100" spans="2:15" s="37" customFormat="1" ht="15" customHeight="1">
      <c r="B100" s="59"/>
      <c r="O100" s="57"/>
    </row>
    <row r="101" spans="2:15" s="37" customFormat="1" ht="15" customHeight="1">
      <c r="B101" s="59"/>
      <c r="O101" s="57"/>
    </row>
    <row r="102" spans="2:15" s="37" customFormat="1" ht="15" customHeight="1">
      <c r="B102" s="59"/>
      <c r="O102" s="57"/>
    </row>
    <row r="103" spans="2:15" s="37" customFormat="1" ht="15" customHeight="1">
      <c r="B103" s="59"/>
      <c r="O103" s="57"/>
    </row>
    <row r="104" spans="2:15" s="37" customFormat="1" ht="15" customHeight="1">
      <c r="B104" s="59"/>
      <c r="O104" s="57"/>
    </row>
    <row r="105" spans="2:15" s="37" customFormat="1" ht="15" customHeight="1">
      <c r="B105" s="59"/>
      <c r="O105" s="57"/>
    </row>
    <row r="106" spans="2:15" s="37" customFormat="1" ht="15" customHeight="1">
      <c r="B106" s="59"/>
      <c r="O106" s="57"/>
    </row>
    <row r="107" spans="2:15" s="37" customFormat="1" ht="15" customHeight="1">
      <c r="B107" s="59"/>
      <c r="O107" s="57"/>
    </row>
    <row r="108" spans="2:15" s="37" customFormat="1" ht="15" customHeight="1">
      <c r="B108" s="59"/>
      <c r="O108" s="57"/>
    </row>
    <row r="109" spans="2:15" s="37" customFormat="1" ht="15" customHeight="1">
      <c r="B109" s="59"/>
      <c r="O109" s="57"/>
    </row>
    <row r="110" spans="2:15" s="37" customFormat="1" ht="15" customHeight="1">
      <c r="B110" s="59"/>
      <c r="O110" s="57"/>
    </row>
    <row r="111" spans="2:15" s="37" customFormat="1" ht="15" customHeight="1">
      <c r="B111" s="59"/>
      <c r="O111" s="57"/>
    </row>
    <row r="112" spans="2:15" s="37" customFormat="1" ht="15" customHeight="1">
      <c r="B112" s="59"/>
      <c r="O112" s="57"/>
    </row>
    <row r="113" spans="2:15" s="37" customFormat="1" ht="15" customHeight="1">
      <c r="B113" s="59"/>
      <c r="O113" s="57"/>
    </row>
    <row r="114" spans="2:15" s="37" customFormat="1" ht="15" customHeight="1">
      <c r="B114" s="59"/>
      <c r="O114" s="57"/>
    </row>
    <row r="115" spans="2:15" s="37" customFormat="1" ht="15" customHeight="1">
      <c r="B115" s="59"/>
      <c r="O115" s="57"/>
    </row>
    <row r="116" spans="2:15" s="37" customFormat="1" ht="15" customHeight="1">
      <c r="B116" s="59"/>
      <c r="O116" s="57"/>
    </row>
    <row r="117" spans="2:15" s="37" customFormat="1" ht="15" customHeight="1">
      <c r="B117" s="59"/>
      <c r="O117" s="57"/>
    </row>
    <row r="118" spans="2:15" s="37" customFormat="1" ht="15" customHeight="1">
      <c r="B118" s="59"/>
      <c r="O118" s="57"/>
    </row>
    <row r="119" spans="2:15" s="37" customFormat="1" ht="15" customHeight="1">
      <c r="B119" s="59"/>
      <c r="O119" s="57"/>
    </row>
    <row r="120" spans="2:15" s="37" customFormat="1" ht="15" customHeight="1">
      <c r="B120" s="59"/>
      <c r="O120" s="57"/>
    </row>
    <row r="121" spans="2:15" s="37" customFormat="1" ht="15" customHeight="1">
      <c r="B121" s="59"/>
      <c r="O121" s="57"/>
    </row>
    <row r="122" spans="2:15" s="37" customFormat="1" ht="15" customHeight="1">
      <c r="B122" s="59"/>
      <c r="O122" s="57"/>
    </row>
    <row r="123" spans="2:15" s="37" customFormat="1" ht="15" customHeight="1">
      <c r="B123" s="59"/>
      <c r="O123" s="57"/>
    </row>
    <row r="124" spans="2:15" s="37" customFormat="1" ht="15" customHeight="1">
      <c r="B124" s="59"/>
      <c r="O124" s="57"/>
    </row>
    <row r="125" spans="2:15" s="37" customFormat="1" ht="15" customHeight="1">
      <c r="B125" s="59"/>
      <c r="O125" s="57"/>
    </row>
    <row r="126" spans="2:15" s="37" customFormat="1" ht="15" customHeight="1">
      <c r="B126" s="59"/>
      <c r="O126" s="57"/>
    </row>
    <row r="127" spans="2:15" s="37" customFormat="1" ht="15" customHeight="1">
      <c r="B127" s="59"/>
      <c r="O127" s="57"/>
    </row>
    <row r="128" spans="2:15" s="37" customFormat="1" ht="15" customHeight="1">
      <c r="B128" s="59"/>
      <c r="O128" s="57"/>
    </row>
    <row r="129" spans="2:15" s="37" customFormat="1" ht="15" customHeight="1">
      <c r="B129" s="59"/>
      <c r="O129" s="57"/>
    </row>
    <row r="130" spans="2:15" s="37" customFormat="1" ht="15" customHeight="1">
      <c r="B130" s="59"/>
      <c r="O130" s="57"/>
    </row>
    <row r="131" spans="2:15" s="37" customFormat="1" ht="15" customHeight="1">
      <c r="B131" s="59"/>
      <c r="O131" s="57"/>
    </row>
    <row r="132" spans="2:15" s="37" customFormat="1" ht="15" customHeight="1">
      <c r="B132" s="59"/>
      <c r="O132" s="57"/>
    </row>
    <row r="133" spans="2:15" s="37" customFormat="1" ht="15" customHeight="1">
      <c r="B133" s="59"/>
      <c r="O133" s="57"/>
    </row>
    <row r="134" spans="2:15" s="37" customFormat="1" ht="15" customHeight="1">
      <c r="B134" s="59"/>
      <c r="O134" s="57"/>
    </row>
    <row r="135" spans="2:15" s="37" customFormat="1" ht="15" customHeight="1">
      <c r="B135" s="59"/>
      <c r="O135" s="57"/>
    </row>
    <row r="136" spans="2:15" s="37" customFormat="1" ht="15" customHeight="1">
      <c r="B136" s="59"/>
      <c r="O136" s="57"/>
    </row>
    <row r="137" spans="2:15" s="37" customFormat="1" ht="15" customHeight="1">
      <c r="B137" s="59"/>
      <c r="O137" s="57"/>
    </row>
    <row r="138" spans="2:15" s="37" customFormat="1" ht="15" customHeight="1">
      <c r="B138" s="59"/>
      <c r="O138" s="57"/>
    </row>
    <row r="139" spans="2:15" s="37" customFormat="1" ht="15" customHeight="1">
      <c r="B139" s="59"/>
      <c r="O139" s="57"/>
    </row>
    <row r="140" spans="2:15" s="37" customFormat="1" ht="15" customHeight="1">
      <c r="B140" s="59"/>
      <c r="O140" s="57"/>
    </row>
    <row r="141" spans="2:15" s="37" customFormat="1" ht="15" customHeight="1">
      <c r="B141" s="59"/>
      <c r="O141" s="57"/>
    </row>
    <row r="142" spans="2:15" s="37" customFormat="1" ht="15" customHeight="1">
      <c r="B142" s="59"/>
      <c r="O142" s="57"/>
    </row>
    <row r="143" spans="2:15" s="37" customFormat="1" ht="15" customHeight="1">
      <c r="B143" s="59"/>
      <c r="O143" s="57"/>
    </row>
    <row r="144" spans="2:15" s="37" customFormat="1" ht="15" customHeight="1">
      <c r="B144" s="59"/>
      <c r="O144" s="57"/>
    </row>
    <row r="145" spans="2:15" s="37" customFormat="1" ht="15" customHeight="1">
      <c r="B145" s="59"/>
      <c r="O145" s="57"/>
    </row>
    <row r="146" spans="2:15" s="37" customFormat="1" ht="15" customHeight="1">
      <c r="B146" s="59"/>
      <c r="O146" s="57"/>
    </row>
    <row r="147" spans="2:15" s="37" customFormat="1" ht="15" customHeight="1">
      <c r="B147" s="59"/>
      <c r="O147" s="57"/>
    </row>
    <row r="148" spans="2:15" s="37" customFormat="1" ht="15" customHeight="1">
      <c r="B148" s="59"/>
      <c r="O148" s="57"/>
    </row>
    <row r="149" spans="2:15" s="37" customFormat="1" ht="15" customHeight="1">
      <c r="B149" s="59"/>
      <c r="O149" s="57"/>
    </row>
    <row r="150" spans="2:15" s="37" customFormat="1" ht="15" customHeight="1">
      <c r="B150" s="59"/>
      <c r="O150" s="57"/>
    </row>
    <row r="151" spans="2:15" s="37" customFormat="1" ht="15" customHeight="1">
      <c r="B151" s="59"/>
      <c r="O151" s="57"/>
    </row>
    <row r="152" spans="2:15" s="37" customFormat="1" ht="15" customHeight="1">
      <c r="B152" s="59"/>
      <c r="O152" s="57"/>
    </row>
    <row r="153" spans="2:15" s="37" customFormat="1" ht="15" customHeight="1">
      <c r="B153" s="59"/>
      <c r="O153" s="57"/>
    </row>
    <row r="154" spans="2:15" s="37" customFormat="1" ht="15" customHeight="1">
      <c r="B154" s="59"/>
      <c r="O154" s="57"/>
    </row>
    <row r="155" spans="2:15" s="37" customFormat="1" ht="15" customHeight="1">
      <c r="B155" s="59"/>
      <c r="O155" s="57"/>
    </row>
    <row r="156" spans="2:15" s="37" customFormat="1" ht="15" customHeight="1">
      <c r="B156" s="59"/>
      <c r="O156" s="57"/>
    </row>
    <row r="157" spans="2:15" s="37" customFormat="1" ht="15" customHeight="1">
      <c r="B157" s="59"/>
      <c r="O157" s="57"/>
    </row>
    <row r="158" spans="2:15" s="37" customFormat="1" ht="15" customHeight="1">
      <c r="B158" s="59"/>
      <c r="O158" s="57"/>
    </row>
    <row r="159" spans="2:15" s="37" customFormat="1" ht="15" customHeight="1">
      <c r="B159" s="59"/>
      <c r="O159" s="57"/>
    </row>
    <row r="160" spans="2:15" s="37" customFormat="1" ht="15" customHeight="1">
      <c r="B160" s="59"/>
      <c r="O160" s="57"/>
    </row>
    <row r="161" spans="2:15" s="37" customFormat="1" ht="15" customHeight="1">
      <c r="B161" s="59"/>
      <c r="O161" s="57"/>
    </row>
    <row r="162" spans="2:15" s="37" customFormat="1" ht="15" customHeight="1">
      <c r="B162" s="59"/>
      <c r="O162" s="57"/>
    </row>
    <row r="163" spans="2:15" s="37" customFormat="1" ht="15" customHeight="1">
      <c r="B163" s="59"/>
      <c r="O163" s="57"/>
    </row>
    <row r="164" spans="2:15" s="37" customFormat="1" ht="15" customHeight="1">
      <c r="B164" s="59"/>
      <c r="O164" s="57"/>
    </row>
    <row r="165" spans="2:15" s="37" customFormat="1" ht="15" customHeight="1">
      <c r="B165" s="59"/>
      <c r="O165" s="57"/>
    </row>
    <row r="166" spans="2:15" s="37" customFormat="1" ht="15" customHeight="1">
      <c r="B166" s="59"/>
      <c r="O166" s="57"/>
    </row>
    <row r="167" spans="2:15" s="37" customFormat="1" ht="15" customHeight="1">
      <c r="B167" s="59"/>
      <c r="O167" s="57"/>
    </row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="85" zoomScaleNormal="85" zoomScalePageLayoutView="0" workbookViewId="0" topLeftCell="A1">
      <selection activeCell="B38" sqref="B4:B38"/>
    </sheetView>
  </sheetViews>
  <sheetFormatPr defaultColWidth="11.421875" defaultRowHeight="12.75"/>
  <cols>
    <col min="1" max="1" width="10.140625" style="1" customWidth="1"/>
    <col min="2" max="2" width="55.140625" style="1" customWidth="1"/>
    <col min="3" max="3" width="6.57421875" style="1" customWidth="1"/>
    <col min="4" max="4" width="4.140625" style="1" customWidth="1"/>
    <col min="5" max="5" width="10.140625" style="1" customWidth="1"/>
    <col min="6" max="6" width="26.00390625" style="1" customWidth="1"/>
    <col min="7" max="7" width="7.8515625" style="1" customWidth="1"/>
    <col min="8" max="16384" width="11.421875" style="1" customWidth="1"/>
  </cols>
  <sheetData>
    <row r="1" spans="2:7" s="71" customFormat="1" ht="18.75" customHeight="1">
      <c r="B1" s="72" t="s">
        <v>65</v>
      </c>
      <c r="C1"/>
      <c r="G1" s="72"/>
    </row>
    <row r="2" ht="13.5" customHeight="1"/>
    <row r="3" spans="1:3" ht="15">
      <c r="A3" s="73" t="s">
        <v>25</v>
      </c>
      <c r="B3" s="74" t="s">
        <v>2</v>
      </c>
      <c r="C3" s="75"/>
    </row>
    <row r="4" spans="1:3" ht="17.25" customHeight="1">
      <c r="A4" s="76">
        <v>1</v>
      </c>
      <c r="B4" s="87" t="s">
        <v>44</v>
      </c>
      <c r="C4" s="75"/>
    </row>
    <row r="5" spans="1:3" ht="17.25" customHeight="1">
      <c r="A5" s="77">
        <v>2</v>
      </c>
      <c r="B5" s="78" t="s">
        <v>45</v>
      </c>
      <c r="C5" s="75"/>
    </row>
    <row r="6" spans="1:3" ht="17.25" customHeight="1">
      <c r="A6" s="77">
        <v>3</v>
      </c>
      <c r="B6" s="78" t="s">
        <v>28</v>
      </c>
      <c r="C6" s="75"/>
    </row>
    <row r="7" spans="1:3" ht="17.25" customHeight="1">
      <c r="A7" s="77">
        <v>4</v>
      </c>
      <c r="B7" s="78" t="s">
        <v>26</v>
      </c>
      <c r="C7" s="75"/>
    </row>
    <row r="8" spans="1:3" ht="17.25" customHeight="1">
      <c r="A8" s="77">
        <v>5</v>
      </c>
      <c r="B8" s="78" t="s">
        <v>27</v>
      </c>
      <c r="C8" s="75"/>
    </row>
    <row r="9" spans="1:3" ht="17.25" customHeight="1">
      <c r="A9" s="77">
        <v>6</v>
      </c>
      <c r="B9" s="78" t="s">
        <v>29</v>
      </c>
      <c r="C9" s="75"/>
    </row>
    <row r="10" spans="1:3" ht="17.25" customHeight="1">
      <c r="A10" s="77">
        <v>7</v>
      </c>
      <c r="B10" s="78" t="s">
        <v>34</v>
      </c>
      <c r="C10" s="75"/>
    </row>
    <row r="11" spans="1:3" ht="17.25" customHeight="1">
      <c r="A11" s="77">
        <v>8</v>
      </c>
      <c r="B11" s="78" t="s">
        <v>46</v>
      </c>
      <c r="C11" s="75"/>
    </row>
    <row r="12" spans="1:3" ht="17.25" customHeight="1">
      <c r="A12" s="77">
        <v>9</v>
      </c>
      <c r="B12" s="78" t="s">
        <v>32</v>
      </c>
      <c r="C12" s="75"/>
    </row>
    <row r="13" spans="1:3" ht="17.25" customHeight="1">
      <c r="A13" s="77">
        <v>10</v>
      </c>
      <c r="B13" s="78" t="s">
        <v>47</v>
      </c>
      <c r="C13" s="75"/>
    </row>
    <row r="14" spans="1:3" ht="17.25" customHeight="1">
      <c r="A14" s="77">
        <v>11</v>
      </c>
      <c r="B14" s="78" t="s">
        <v>33</v>
      </c>
      <c r="C14" s="75"/>
    </row>
    <row r="15" spans="1:3" ht="17.25" customHeight="1">
      <c r="A15" s="77">
        <v>12</v>
      </c>
      <c r="B15" s="78" t="s">
        <v>31</v>
      </c>
      <c r="C15" s="75"/>
    </row>
    <row r="16" spans="1:3" ht="17.25" customHeight="1">
      <c r="A16" s="77">
        <v>13</v>
      </c>
      <c r="B16" s="78" t="s">
        <v>48</v>
      </c>
      <c r="C16" s="75" t="s">
        <v>37</v>
      </c>
    </row>
    <row r="17" spans="1:3" ht="17.25" customHeight="1">
      <c r="A17" s="77">
        <v>14</v>
      </c>
      <c r="B17" s="78" t="s">
        <v>39</v>
      </c>
      <c r="C17" s="75"/>
    </row>
    <row r="18" spans="1:3" ht="17.25" customHeight="1">
      <c r="A18" s="77">
        <v>15</v>
      </c>
      <c r="B18" s="86" t="s">
        <v>30</v>
      </c>
      <c r="C18" s="75"/>
    </row>
    <row r="19" spans="1:3" ht="17.25" customHeight="1">
      <c r="A19" s="77">
        <v>16</v>
      </c>
      <c r="B19" s="78" t="s">
        <v>49</v>
      </c>
      <c r="C19" s="75"/>
    </row>
    <row r="20" spans="1:3" ht="17.25" customHeight="1">
      <c r="A20" s="77">
        <v>17</v>
      </c>
      <c r="B20" s="78" t="s">
        <v>41</v>
      </c>
      <c r="C20" s="75"/>
    </row>
    <row r="21" spans="1:3" ht="17.25" customHeight="1">
      <c r="A21" s="77">
        <v>19</v>
      </c>
      <c r="B21" s="78" t="s">
        <v>40</v>
      </c>
      <c r="C21" s="75"/>
    </row>
    <row r="22" spans="1:3" ht="17.25" customHeight="1">
      <c r="A22" s="77">
        <v>20</v>
      </c>
      <c r="B22" s="86" t="s">
        <v>50</v>
      </c>
      <c r="C22" s="75"/>
    </row>
    <row r="23" spans="1:3" ht="17.25" customHeight="1">
      <c r="A23" s="77">
        <v>21</v>
      </c>
      <c r="B23" s="1" t="s">
        <v>51</v>
      </c>
      <c r="C23" s="75"/>
    </row>
    <row r="24" spans="1:3" ht="17.25" customHeight="1">
      <c r="A24" s="77">
        <v>22</v>
      </c>
      <c r="B24" s="1" t="s">
        <v>52</v>
      </c>
      <c r="C24" s="75"/>
    </row>
    <row r="25" spans="1:3" ht="17.25" customHeight="1">
      <c r="A25" s="77">
        <v>23</v>
      </c>
      <c r="B25" s="78" t="s">
        <v>35</v>
      </c>
      <c r="C25" s="75"/>
    </row>
    <row r="26" spans="1:3" ht="17.25" customHeight="1">
      <c r="A26" s="77">
        <v>24</v>
      </c>
      <c r="B26" s="78" t="s">
        <v>36</v>
      </c>
      <c r="C26" s="75"/>
    </row>
    <row r="27" spans="1:3" ht="17.25" customHeight="1">
      <c r="A27" s="77">
        <v>25</v>
      </c>
      <c r="B27" s="78" t="s">
        <v>38</v>
      </c>
      <c r="C27" s="75"/>
    </row>
    <row r="28" spans="1:3" ht="17.25" customHeight="1">
      <c r="A28" s="77">
        <v>26</v>
      </c>
      <c r="B28" s="78" t="s">
        <v>53</v>
      </c>
      <c r="C28" s="75"/>
    </row>
    <row r="29" spans="1:3" ht="17.25" customHeight="1">
      <c r="A29" s="77">
        <v>27</v>
      </c>
      <c r="B29" s="1" t="s">
        <v>54</v>
      </c>
      <c r="C29" s="75"/>
    </row>
    <row r="30" spans="1:3" ht="17.25" customHeight="1">
      <c r="A30" s="77">
        <v>28</v>
      </c>
      <c r="B30" s="86" t="s">
        <v>55</v>
      </c>
      <c r="C30" s="75"/>
    </row>
    <row r="31" spans="1:3" ht="17.25" customHeight="1">
      <c r="A31" s="77">
        <v>29</v>
      </c>
      <c r="B31" s="86" t="s">
        <v>56</v>
      </c>
      <c r="C31" s="75" t="s">
        <v>37</v>
      </c>
    </row>
    <row r="32" spans="1:3" ht="17.25" customHeight="1">
      <c r="A32" s="77">
        <v>30</v>
      </c>
      <c r="B32" s="78" t="s">
        <v>57</v>
      </c>
      <c r="C32" s="75"/>
    </row>
    <row r="33" spans="1:3" ht="17.25" customHeight="1">
      <c r="A33" s="77">
        <v>31</v>
      </c>
      <c r="B33" s="78" t="s">
        <v>58</v>
      </c>
      <c r="C33" s="75"/>
    </row>
    <row r="34" spans="1:3" ht="17.25" customHeight="1">
      <c r="A34" s="77">
        <v>32</v>
      </c>
      <c r="B34" s="78" t="s">
        <v>59</v>
      </c>
      <c r="C34" s="75"/>
    </row>
    <row r="35" spans="1:3" ht="17.25" customHeight="1">
      <c r="A35" s="77">
        <v>33</v>
      </c>
      <c r="B35" s="78" t="s">
        <v>60</v>
      </c>
      <c r="C35" s="75"/>
    </row>
    <row r="36" spans="1:3" ht="17.25" customHeight="1">
      <c r="A36" s="77">
        <v>34</v>
      </c>
      <c r="B36" s="86" t="s">
        <v>61</v>
      </c>
      <c r="C36" s="75"/>
    </row>
    <row r="37" spans="1:3" ht="17.25" customHeight="1">
      <c r="A37" s="77">
        <v>35</v>
      </c>
      <c r="B37" s="1" t="s">
        <v>62</v>
      </c>
      <c r="C37" s="75"/>
    </row>
    <row r="38" spans="1:3" ht="17.25" customHeight="1">
      <c r="A38" s="77">
        <v>36</v>
      </c>
      <c r="B38" s="86" t="s">
        <v>63</v>
      </c>
      <c r="C38" s="75"/>
    </row>
    <row r="39" spans="1:3" ht="17.25" customHeight="1">
      <c r="A39" s="77"/>
      <c r="C39" s="75"/>
    </row>
    <row r="40" spans="1:3" ht="17.25" customHeight="1">
      <c r="A40" s="73"/>
      <c r="B40" s="74"/>
      <c r="C40" s="75"/>
    </row>
    <row r="41" spans="1:3" ht="17.25" customHeight="1">
      <c r="A41" s="73"/>
      <c r="B41" s="74"/>
      <c r="C41" s="75"/>
    </row>
    <row r="42" spans="1:3" ht="17.25" customHeight="1">
      <c r="A42" s="73"/>
      <c r="B42" s="74"/>
      <c r="C42" s="75"/>
    </row>
    <row r="43" spans="1:3" ht="17.25" customHeight="1">
      <c r="A43" s="73"/>
      <c r="B43" s="74"/>
      <c r="C43" s="75"/>
    </row>
    <row r="44" spans="1:3" ht="17.25" customHeight="1">
      <c r="A44" s="73"/>
      <c r="B44" s="74"/>
      <c r="C44" s="75"/>
    </row>
    <row r="45" spans="1:3" ht="17.25" customHeight="1">
      <c r="A45" s="73"/>
      <c r="B45" s="74"/>
      <c r="C45" s="75"/>
    </row>
    <row r="46" spans="1:3" ht="17.25" customHeight="1">
      <c r="A46" s="73"/>
      <c r="B46" s="74"/>
      <c r="C46" s="75"/>
    </row>
    <row r="47" spans="1:3" ht="17.25" customHeight="1">
      <c r="A47" s="73"/>
      <c r="B47" s="74"/>
      <c r="C47" s="75"/>
    </row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</sheetData>
  <sheetProtection selectLockedCells="1" selectUnlockedCells="1"/>
  <printOptions/>
  <pageMargins left="0.7875" right="0.1798611111111111" top="0.45" bottom="0.5298611111111111" header="0.5118055555555555" footer="0.2798611111111111"/>
  <pageSetup horizontalDpi="300" verticalDpi="300" orientation="portrait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>Paul Richter</cp:lastModifiedBy>
  <dcterms:created xsi:type="dcterms:W3CDTF">2013-08-04T11:39:50Z</dcterms:created>
  <dcterms:modified xsi:type="dcterms:W3CDTF">2013-08-04T19:18:44Z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